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bookViews>
    <workbookView xWindow="0" yWindow="0" windowWidth="28800" windowHeight="12480"/>
  </bookViews>
  <sheets>
    <sheet name="Raw Data" sheetId="1" r:id="rId1"/>
    <sheet name="Calibration" sheetId="2" r:id="rId2"/>
    <sheet name="Calculation" sheetId="3" r:id="rId3"/>
    <sheet name="Table" sheetId="4" r:id="rId4"/>
    <sheet name="pH vs vol" sheetId="5" r:id="rId5"/>
    <sheet name="Comparison Cycle 1 and 2" sheetId="9" r:id="rId6"/>
  </sheets>
  <calcPr calcId="152511"/>
</workbook>
</file>

<file path=xl/calcChain.xml><?xml version="1.0" encoding="utf-8"?>
<calcChain xmlns="http://schemas.openxmlformats.org/spreadsheetml/2006/main">
  <c r="H5" i="9" l="1"/>
  <c r="G5" i="9"/>
  <c r="F5" i="9"/>
  <c r="E5" i="9"/>
  <c r="D5" i="9"/>
  <c r="C5" i="9"/>
  <c r="B5" i="9"/>
  <c r="C3" i="5"/>
  <c r="C4" i="5" s="1"/>
  <c r="C5" i="5" s="1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2" i="5"/>
  <c r="D50" i="4"/>
  <c r="B50" i="4"/>
  <c r="D49" i="4"/>
  <c r="B49" i="4"/>
  <c r="D48" i="4"/>
  <c r="B48" i="4"/>
  <c r="D47" i="4"/>
  <c r="B47" i="4"/>
  <c r="D46" i="4"/>
  <c r="B46" i="4"/>
  <c r="D45" i="4"/>
  <c r="B45" i="4"/>
  <c r="D44" i="4"/>
  <c r="B44" i="4"/>
  <c r="D43" i="4"/>
  <c r="B43" i="4"/>
  <c r="D42" i="4"/>
  <c r="B42" i="4"/>
  <c r="D41" i="4"/>
  <c r="B41" i="4"/>
  <c r="D40" i="4"/>
  <c r="B40" i="4"/>
  <c r="D39" i="4"/>
  <c r="B39" i="4"/>
  <c r="D38" i="4"/>
  <c r="B38" i="4"/>
  <c r="D37" i="4"/>
  <c r="B37" i="4"/>
  <c r="D36" i="4"/>
  <c r="B36" i="4"/>
  <c r="D35" i="4"/>
  <c r="B35" i="4"/>
  <c r="D34" i="4"/>
  <c r="B34" i="4"/>
  <c r="D33" i="4"/>
  <c r="B33" i="4"/>
  <c r="D32" i="4"/>
  <c r="B32" i="4"/>
  <c r="D31" i="4"/>
  <c r="B31" i="4"/>
  <c r="D30" i="4"/>
  <c r="B30" i="4"/>
  <c r="D29" i="4"/>
  <c r="B29" i="4"/>
  <c r="D28" i="4"/>
  <c r="B28" i="4"/>
  <c r="D27" i="4"/>
  <c r="B27" i="4"/>
  <c r="D26" i="4"/>
  <c r="B26" i="4"/>
  <c r="D25" i="4"/>
  <c r="B25" i="4"/>
  <c r="D24" i="4"/>
  <c r="C24" i="4"/>
  <c r="C25" i="4" s="1"/>
  <c r="B24" i="4"/>
  <c r="D23" i="4"/>
  <c r="B23" i="4"/>
  <c r="D22" i="4"/>
  <c r="C22" i="4"/>
  <c r="C23" i="4" s="1"/>
  <c r="B22" i="4"/>
  <c r="D21" i="4"/>
  <c r="B21" i="4"/>
  <c r="D20" i="4"/>
  <c r="C20" i="4"/>
  <c r="C21" i="4" s="1"/>
  <c r="B20" i="4"/>
  <c r="D19" i="4"/>
  <c r="B19" i="4"/>
  <c r="D18" i="4"/>
  <c r="C18" i="4"/>
  <c r="C19" i="4" s="1"/>
  <c r="B18" i="4"/>
  <c r="D17" i="4"/>
  <c r="B17" i="4"/>
  <c r="D16" i="4"/>
  <c r="C16" i="4"/>
  <c r="C17" i="4" s="1"/>
  <c r="B16" i="4"/>
  <c r="D15" i="4"/>
  <c r="C15" i="4"/>
  <c r="B15" i="4"/>
  <c r="D14" i="4"/>
  <c r="C14" i="4"/>
  <c r="B14" i="4"/>
  <c r="D13" i="4"/>
  <c r="C13" i="4"/>
  <c r="B13" i="4"/>
  <c r="D12" i="4"/>
  <c r="C12" i="4"/>
  <c r="B12" i="4"/>
  <c r="D11" i="4"/>
  <c r="C11" i="4"/>
  <c r="B11" i="4"/>
  <c r="D10" i="4"/>
  <c r="C10" i="4"/>
  <c r="B10" i="4"/>
  <c r="D9" i="4"/>
  <c r="C9" i="4"/>
  <c r="B9" i="4"/>
  <c r="D8" i="4"/>
  <c r="C8" i="4"/>
  <c r="B8" i="4"/>
  <c r="D7" i="4"/>
  <c r="C7" i="4"/>
  <c r="B7" i="4"/>
  <c r="D6" i="4"/>
  <c r="C6" i="4"/>
  <c r="B6" i="4"/>
  <c r="D5" i="4"/>
  <c r="C5" i="4"/>
  <c r="B5" i="4"/>
  <c r="D4" i="4"/>
  <c r="C4" i="4"/>
  <c r="B4" i="4"/>
  <c r="D3" i="4"/>
  <c r="B3" i="4"/>
  <c r="C3" i="4" s="1"/>
  <c r="K127" i="3"/>
  <c r="K52" i="4" s="1"/>
  <c r="S52" i="4" s="1"/>
  <c r="J127" i="3"/>
  <c r="J52" i="4" s="1"/>
  <c r="R52" i="4" s="1"/>
  <c r="I127" i="3"/>
  <c r="I52" i="4" s="1"/>
  <c r="Q52" i="4" s="1"/>
  <c r="H127" i="3"/>
  <c r="H52" i="4" s="1"/>
  <c r="P52" i="4" s="1"/>
  <c r="G127" i="3"/>
  <c r="G52" i="4" s="1"/>
  <c r="O52" i="4" s="1"/>
  <c r="F127" i="3"/>
  <c r="F52" i="4" s="1"/>
  <c r="N52" i="4" s="1"/>
  <c r="E127" i="3"/>
  <c r="E52" i="4" s="1"/>
  <c r="M52" i="4" s="1"/>
  <c r="K125" i="3"/>
  <c r="K51" i="4" s="1"/>
  <c r="S51" i="4" s="1"/>
  <c r="J125" i="3"/>
  <c r="J51" i="4" s="1"/>
  <c r="R51" i="4" s="1"/>
  <c r="I125" i="3"/>
  <c r="I51" i="4" s="1"/>
  <c r="Q51" i="4" s="1"/>
  <c r="H125" i="3"/>
  <c r="H51" i="4" s="1"/>
  <c r="P51" i="4" s="1"/>
  <c r="G125" i="3"/>
  <c r="G51" i="4" s="1"/>
  <c r="O51" i="4" s="1"/>
  <c r="F125" i="3"/>
  <c r="F51" i="4" s="1"/>
  <c r="N51" i="4" s="1"/>
  <c r="E125" i="3"/>
  <c r="E51" i="4" s="1"/>
  <c r="M51" i="4" s="1"/>
  <c r="K123" i="3"/>
  <c r="K50" i="4" s="1"/>
  <c r="S50" i="4" s="1"/>
  <c r="J123" i="3"/>
  <c r="J50" i="4" s="1"/>
  <c r="R50" i="4" s="1"/>
  <c r="I123" i="3"/>
  <c r="I50" i="4" s="1"/>
  <c r="Q50" i="4" s="1"/>
  <c r="H123" i="3"/>
  <c r="H50" i="4" s="1"/>
  <c r="P50" i="4" s="1"/>
  <c r="G123" i="3"/>
  <c r="G50" i="4" s="1"/>
  <c r="O50" i="4" s="1"/>
  <c r="F123" i="3"/>
  <c r="F50" i="4" s="1"/>
  <c r="N50" i="4" s="1"/>
  <c r="E123" i="3"/>
  <c r="E50" i="4" s="1"/>
  <c r="M50" i="4" s="1"/>
  <c r="K121" i="3"/>
  <c r="K49" i="4" s="1"/>
  <c r="S49" i="4" s="1"/>
  <c r="J121" i="3"/>
  <c r="J49" i="4" s="1"/>
  <c r="R49" i="4" s="1"/>
  <c r="I121" i="3"/>
  <c r="I49" i="4" s="1"/>
  <c r="Q49" i="4" s="1"/>
  <c r="H121" i="3"/>
  <c r="H49" i="4" s="1"/>
  <c r="P49" i="4" s="1"/>
  <c r="G121" i="3"/>
  <c r="G49" i="4" s="1"/>
  <c r="O49" i="4" s="1"/>
  <c r="F121" i="3"/>
  <c r="F49" i="4" s="1"/>
  <c r="N49" i="4" s="1"/>
  <c r="E121" i="3"/>
  <c r="E49" i="4" s="1"/>
  <c r="M49" i="4" s="1"/>
  <c r="K119" i="3"/>
  <c r="K48" i="4" s="1"/>
  <c r="S48" i="4" s="1"/>
  <c r="J119" i="3"/>
  <c r="J48" i="4" s="1"/>
  <c r="R48" i="4" s="1"/>
  <c r="I119" i="3"/>
  <c r="I48" i="4" s="1"/>
  <c r="Q48" i="4" s="1"/>
  <c r="H119" i="3"/>
  <c r="H48" i="4" s="1"/>
  <c r="P48" i="4" s="1"/>
  <c r="G119" i="3"/>
  <c r="G48" i="4" s="1"/>
  <c r="O48" i="4" s="1"/>
  <c r="F119" i="3"/>
  <c r="F48" i="4" s="1"/>
  <c r="N48" i="4" s="1"/>
  <c r="E119" i="3"/>
  <c r="E48" i="4" s="1"/>
  <c r="M48" i="4" s="1"/>
  <c r="K117" i="3"/>
  <c r="K47" i="4" s="1"/>
  <c r="S47" i="4" s="1"/>
  <c r="J117" i="3"/>
  <c r="J47" i="4" s="1"/>
  <c r="R47" i="4" s="1"/>
  <c r="I117" i="3"/>
  <c r="I47" i="4" s="1"/>
  <c r="Q47" i="4" s="1"/>
  <c r="H117" i="3"/>
  <c r="H47" i="4" s="1"/>
  <c r="P47" i="4" s="1"/>
  <c r="G117" i="3"/>
  <c r="G47" i="4" s="1"/>
  <c r="O47" i="4" s="1"/>
  <c r="F117" i="3"/>
  <c r="F47" i="4" s="1"/>
  <c r="N47" i="4" s="1"/>
  <c r="E117" i="3"/>
  <c r="E47" i="4" s="1"/>
  <c r="M47" i="4" s="1"/>
  <c r="K115" i="3"/>
  <c r="K46" i="4" s="1"/>
  <c r="S46" i="4" s="1"/>
  <c r="J115" i="3"/>
  <c r="J46" i="4" s="1"/>
  <c r="R46" i="4" s="1"/>
  <c r="I115" i="3"/>
  <c r="I46" i="4" s="1"/>
  <c r="Q46" i="4" s="1"/>
  <c r="H115" i="3"/>
  <c r="H46" i="4" s="1"/>
  <c r="P46" i="4" s="1"/>
  <c r="G115" i="3"/>
  <c r="G46" i="4" s="1"/>
  <c r="O46" i="4" s="1"/>
  <c r="F115" i="3"/>
  <c r="F46" i="4" s="1"/>
  <c r="N46" i="4" s="1"/>
  <c r="E115" i="3"/>
  <c r="E46" i="4" s="1"/>
  <c r="M46" i="4" s="1"/>
  <c r="K113" i="3"/>
  <c r="K45" i="4" s="1"/>
  <c r="S45" i="4" s="1"/>
  <c r="J113" i="3"/>
  <c r="J45" i="4" s="1"/>
  <c r="R45" i="4" s="1"/>
  <c r="I113" i="3"/>
  <c r="I45" i="4" s="1"/>
  <c r="Q45" i="4" s="1"/>
  <c r="H113" i="3"/>
  <c r="H45" i="4" s="1"/>
  <c r="P45" i="4" s="1"/>
  <c r="G113" i="3"/>
  <c r="G45" i="4" s="1"/>
  <c r="O45" i="4" s="1"/>
  <c r="F113" i="3"/>
  <c r="F45" i="4" s="1"/>
  <c r="N45" i="4" s="1"/>
  <c r="E113" i="3"/>
  <c r="E45" i="4" s="1"/>
  <c r="M45" i="4" s="1"/>
  <c r="K111" i="3"/>
  <c r="K44" i="4" s="1"/>
  <c r="S44" i="4" s="1"/>
  <c r="J111" i="3"/>
  <c r="J44" i="4" s="1"/>
  <c r="R44" i="4" s="1"/>
  <c r="I111" i="3"/>
  <c r="I44" i="4" s="1"/>
  <c r="Q44" i="4" s="1"/>
  <c r="H111" i="3"/>
  <c r="H44" i="4" s="1"/>
  <c r="P44" i="4" s="1"/>
  <c r="G111" i="3"/>
  <c r="G44" i="4" s="1"/>
  <c r="O44" i="4" s="1"/>
  <c r="F111" i="3"/>
  <c r="F44" i="4" s="1"/>
  <c r="N44" i="4" s="1"/>
  <c r="E111" i="3"/>
  <c r="E44" i="4" s="1"/>
  <c r="M44" i="4" s="1"/>
  <c r="K109" i="3"/>
  <c r="K43" i="4" s="1"/>
  <c r="S43" i="4" s="1"/>
  <c r="J109" i="3"/>
  <c r="J43" i="4" s="1"/>
  <c r="R43" i="4" s="1"/>
  <c r="I109" i="3"/>
  <c r="I43" i="4" s="1"/>
  <c r="Q43" i="4" s="1"/>
  <c r="H109" i="3"/>
  <c r="H43" i="4" s="1"/>
  <c r="P43" i="4" s="1"/>
  <c r="G109" i="3"/>
  <c r="G43" i="4" s="1"/>
  <c r="O43" i="4" s="1"/>
  <c r="F109" i="3"/>
  <c r="F43" i="4" s="1"/>
  <c r="N43" i="4" s="1"/>
  <c r="E109" i="3"/>
  <c r="E43" i="4" s="1"/>
  <c r="M43" i="4" s="1"/>
  <c r="K104" i="3"/>
  <c r="K42" i="4" s="1"/>
  <c r="S42" i="4" s="1"/>
  <c r="J104" i="3"/>
  <c r="J42" i="4" s="1"/>
  <c r="R42" i="4" s="1"/>
  <c r="I104" i="3"/>
  <c r="I42" i="4" s="1"/>
  <c r="Q42" i="4" s="1"/>
  <c r="H104" i="3"/>
  <c r="H42" i="4" s="1"/>
  <c r="P42" i="4" s="1"/>
  <c r="G104" i="3"/>
  <c r="G42" i="4" s="1"/>
  <c r="O42" i="4" s="1"/>
  <c r="F104" i="3"/>
  <c r="F42" i="4" s="1"/>
  <c r="N42" i="4" s="1"/>
  <c r="E104" i="3"/>
  <c r="E42" i="4" s="1"/>
  <c r="M42" i="4" s="1"/>
  <c r="K102" i="3"/>
  <c r="K41" i="4" s="1"/>
  <c r="S41" i="4" s="1"/>
  <c r="J102" i="3"/>
  <c r="J41" i="4" s="1"/>
  <c r="R41" i="4" s="1"/>
  <c r="I102" i="3"/>
  <c r="I41" i="4" s="1"/>
  <c r="Q41" i="4" s="1"/>
  <c r="H102" i="3"/>
  <c r="H41" i="4" s="1"/>
  <c r="P41" i="4" s="1"/>
  <c r="G102" i="3"/>
  <c r="G41" i="4" s="1"/>
  <c r="O41" i="4" s="1"/>
  <c r="F102" i="3"/>
  <c r="F41" i="4" s="1"/>
  <c r="N41" i="4" s="1"/>
  <c r="E102" i="3"/>
  <c r="E41" i="4" s="1"/>
  <c r="M41" i="4" s="1"/>
  <c r="K100" i="3"/>
  <c r="K40" i="4" s="1"/>
  <c r="S40" i="4" s="1"/>
  <c r="J100" i="3"/>
  <c r="J40" i="4" s="1"/>
  <c r="R40" i="4" s="1"/>
  <c r="I100" i="3"/>
  <c r="I40" i="4" s="1"/>
  <c r="Q40" i="4" s="1"/>
  <c r="H100" i="3"/>
  <c r="H40" i="4" s="1"/>
  <c r="P40" i="4" s="1"/>
  <c r="G100" i="3"/>
  <c r="G40" i="4" s="1"/>
  <c r="O40" i="4" s="1"/>
  <c r="F100" i="3"/>
  <c r="F40" i="4" s="1"/>
  <c r="N40" i="4" s="1"/>
  <c r="E100" i="3"/>
  <c r="E40" i="4" s="1"/>
  <c r="M40" i="4" s="1"/>
  <c r="K98" i="3"/>
  <c r="K39" i="4" s="1"/>
  <c r="S39" i="4" s="1"/>
  <c r="J98" i="3"/>
  <c r="J39" i="4" s="1"/>
  <c r="R39" i="4" s="1"/>
  <c r="I98" i="3"/>
  <c r="I39" i="4" s="1"/>
  <c r="Q39" i="4" s="1"/>
  <c r="H98" i="3"/>
  <c r="H39" i="4" s="1"/>
  <c r="P39" i="4" s="1"/>
  <c r="G98" i="3"/>
  <c r="G39" i="4" s="1"/>
  <c r="O39" i="4" s="1"/>
  <c r="F98" i="3"/>
  <c r="F39" i="4" s="1"/>
  <c r="N39" i="4" s="1"/>
  <c r="E98" i="3"/>
  <c r="E39" i="4" s="1"/>
  <c r="M39" i="4" s="1"/>
  <c r="K96" i="3"/>
  <c r="K38" i="4" s="1"/>
  <c r="S38" i="4" s="1"/>
  <c r="J96" i="3"/>
  <c r="J38" i="4" s="1"/>
  <c r="R38" i="4" s="1"/>
  <c r="I96" i="3"/>
  <c r="I38" i="4" s="1"/>
  <c r="Q38" i="4" s="1"/>
  <c r="H96" i="3"/>
  <c r="H38" i="4" s="1"/>
  <c r="P38" i="4" s="1"/>
  <c r="G96" i="3"/>
  <c r="G38" i="4" s="1"/>
  <c r="O38" i="4" s="1"/>
  <c r="F96" i="3"/>
  <c r="F38" i="4" s="1"/>
  <c r="N38" i="4" s="1"/>
  <c r="E96" i="3"/>
  <c r="E38" i="4" s="1"/>
  <c r="M38" i="4" s="1"/>
  <c r="K94" i="3"/>
  <c r="K37" i="4" s="1"/>
  <c r="S37" i="4" s="1"/>
  <c r="J94" i="3"/>
  <c r="J37" i="4" s="1"/>
  <c r="R37" i="4" s="1"/>
  <c r="I94" i="3"/>
  <c r="I37" i="4" s="1"/>
  <c r="Q37" i="4" s="1"/>
  <c r="H94" i="3"/>
  <c r="H37" i="4" s="1"/>
  <c r="P37" i="4" s="1"/>
  <c r="G94" i="3"/>
  <c r="G37" i="4" s="1"/>
  <c r="O37" i="4" s="1"/>
  <c r="F94" i="3"/>
  <c r="F37" i="4" s="1"/>
  <c r="N37" i="4" s="1"/>
  <c r="E94" i="3"/>
  <c r="E37" i="4" s="1"/>
  <c r="M37" i="4" s="1"/>
  <c r="K92" i="3"/>
  <c r="K36" i="4" s="1"/>
  <c r="S36" i="4" s="1"/>
  <c r="J92" i="3"/>
  <c r="J36" i="4" s="1"/>
  <c r="R36" i="4" s="1"/>
  <c r="I92" i="3"/>
  <c r="I36" i="4" s="1"/>
  <c r="Q36" i="4" s="1"/>
  <c r="H92" i="3"/>
  <c r="H36" i="4" s="1"/>
  <c r="P36" i="4" s="1"/>
  <c r="G92" i="3"/>
  <c r="G36" i="4" s="1"/>
  <c r="O36" i="4" s="1"/>
  <c r="F92" i="3"/>
  <c r="F36" i="4" s="1"/>
  <c r="N36" i="4" s="1"/>
  <c r="E92" i="3"/>
  <c r="E36" i="4" s="1"/>
  <c r="M36" i="4" s="1"/>
  <c r="K90" i="3"/>
  <c r="K35" i="4" s="1"/>
  <c r="S35" i="4" s="1"/>
  <c r="J90" i="3"/>
  <c r="J35" i="4" s="1"/>
  <c r="R35" i="4" s="1"/>
  <c r="I90" i="3"/>
  <c r="I35" i="4" s="1"/>
  <c r="Q35" i="4" s="1"/>
  <c r="H90" i="3"/>
  <c r="H35" i="4" s="1"/>
  <c r="P35" i="4" s="1"/>
  <c r="G90" i="3"/>
  <c r="G35" i="4" s="1"/>
  <c r="O35" i="4" s="1"/>
  <c r="F90" i="3"/>
  <c r="F35" i="4" s="1"/>
  <c r="N35" i="4" s="1"/>
  <c r="E90" i="3"/>
  <c r="E35" i="4" s="1"/>
  <c r="M35" i="4" s="1"/>
  <c r="K88" i="3"/>
  <c r="K34" i="4" s="1"/>
  <c r="S34" i="4" s="1"/>
  <c r="J88" i="3"/>
  <c r="J34" i="4" s="1"/>
  <c r="R34" i="4" s="1"/>
  <c r="I88" i="3"/>
  <c r="I34" i="4" s="1"/>
  <c r="Q34" i="4" s="1"/>
  <c r="H88" i="3"/>
  <c r="H34" i="4" s="1"/>
  <c r="P34" i="4" s="1"/>
  <c r="G88" i="3"/>
  <c r="G34" i="4" s="1"/>
  <c r="O34" i="4" s="1"/>
  <c r="F88" i="3"/>
  <c r="F34" i="4" s="1"/>
  <c r="N34" i="4" s="1"/>
  <c r="E88" i="3"/>
  <c r="E34" i="4" s="1"/>
  <c r="M34" i="4" s="1"/>
  <c r="K86" i="3"/>
  <c r="K33" i="4" s="1"/>
  <c r="S33" i="4" s="1"/>
  <c r="J86" i="3"/>
  <c r="J33" i="4" s="1"/>
  <c r="R33" i="4" s="1"/>
  <c r="I86" i="3"/>
  <c r="I33" i="4" s="1"/>
  <c r="Q33" i="4" s="1"/>
  <c r="H86" i="3"/>
  <c r="H33" i="4" s="1"/>
  <c r="P33" i="4" s="1"/>
  <c r="G86" i="3"/>
  <c r="G33" i="4" s="1"/>
  <c r="O33" i="4" s="1"/>
  <c r="F86" i="3"/>
  <c r="F33" i="4" s="1"/>
  <c r="N33" i="4" s="1"/>
  <c r="E86" i="3"/>
  <c r="E33" i="4" s="1"/>
  <c r="M33" i="4" s="1"/>
  <c r="K81" i="3"/>
  <c r="K32" i="4" s="1"/>
  <c r="S32" i="4" s="1"/>
  <c r="J81" i="3"/>
  <c r="J32" i="4" s="1"/>
  <c r="R32" i="4" s="1"/>
  <c r="I81" i="3"/>
  <c r="I32" i="4" s="1"/>
  <c r="Q32" i="4" s="1"/>
  <c r="H81" i="3"/>
  <c r="H32" i="4" s="1"/>
  <c r="P32" i="4" s="1"/>
  <c r="G81" i="3"/>
  <c r="G32" i="4" s="1"/>
  <c r="O32" i="4" s="1"/>
  <c r="F81" i="3"/>
  <c r="F32" i="4" s="1"/>
  <c r="N32" i="4" s="1"/>
  <c r="E81" i="3"/>
  <c r="E32" i="4" s="1"/>
  <c r="M32" i="4" s="1"/>
  <c r="K79" i="3"/>
  <c r="K31" i="4" s="1"/>
  <c r="S31" i="4" s="1"/>
  <c r="J79" i="3"/>
  <c r="J31" i="4" s="1"/>
  <c r="R31" i="4" s="1"/>
  <c r="I79" i="3"/>
  <c r="I31" i="4" s="1"/>
  <c r="Q31" i="4" s="1"/>
  <c r="H79" i="3"/>
  <c r="H31" i="4" s="1"/>
  <c r="P31" i="4" s="1"/>
  <c r="G79" i="3"/>
  <c r="G31" i="4" s="1"/>
  <c r="O31" i="4" s="1"/>
  <c r="F79" i="3"/>
  <c r="F31" i="4" s="1"/>
  <c r="N31" i="4" s="1"/>
  <c r="E79" i="3"/>
  <c r="E31" i="4" s="1"/>
  <c r="M31" i="4" s="1"/>
  <c r="K77" i="3"/>
  <c r="K30" i="4" s="1"/>
  <c r="S30" i="4" s="1"/>
  <c r="J77" i="3"/>
  <c r="J30" i="4" s="1"/>
  <c r="R30" i="4" s="1"/>
  <c r="I77" i="3"/>
  <c r="I30" i="4" s="1"/>
  <c r="Q30" i="4" s="1"/>
  <c r="H77" i="3"/>
  <c r="H30" i="4" s="1"/>
  <c r="P30" i="4" s="1"/>
  <c r="G77" i="3"/>
  <c r="G30" i="4" s="1"/>
  <c r="O30" i="4" s="1"/>
  <c r="F77" i="3"/>
  <c r="F30" i="4" s="1"/>
  <c r="N30" i="4" s="1"/>
  <c r="E77" i="3"/>
  <c r="E30" i="4" s="1"/>
  <c r="M30" i="4" s="1"/>
  <c r="K75" i="3"/>
  <c r="K29" i="4" s="1"/>
  <c r="S29" i="4" s="1"/>
  <c r="J75" i="3"/>
  <c r="J29" i="4" s="1"/>
  <c r="R29" i="4" s="1"/>
  <c r="I75" i="3"/>
  <c r="I29" i="4" s="1"/>
  <c r="Q29" i="4" s="1"/>
  <c r="H75" i="3"/>
  <c r="H29" i="4" s="1"/>
  <c r="P29" i="4" s="1"/>
  <c r="G75" i="3"/>
  <c r="G29" i="4" s="1"/>
  <c r="O29" i="4" s="1"/>
  <c r="F75" i="3"/>
  <c r="F29" i="4" s="1"/>
  <c r="N29" i="4" s="1"/>
  <c r="E75" i="3"/>
  <c r="E29" i="4" s="1"/>
  <c r="M29" i="4" s="1"/>
  <c r="K73" i="3"/>
  <c r="K28" i="4" s="1"/>
  <c r="S28" i="4" s="1"/>
  <c r="J73" i="3"/>
  <c r="J28" i="4" s="1"/>
  <c r="R28" i="4" s="1"/>
  <c r="I73" i="3"/>
  <c r="I28" i="4" s="1"/>
  <c r="Q28" i="4" s="1"/>
  <c r="H73" i="3"/>
  <c r="H28" i="4" s="1"/>
  <c r="P28" i="4" s="1"/>
  <c r="G73" i="3"/>
  <c r="G28" i="4" s="1"/>
  <c r="O28" i="4" s="1"/>
  <c r="F73" i="3"/>
  <c r="F28" i="4" s="1"/>
  <c r="N28" i="4" s="1"/>
  <c r="E73" i="3"/>
  <c r="E28" i="4" s="1"/>
  <c r="M28" i="4" s="1"/>
  <c r="K71" i="3"/>
  <c r="K27" i="4" s="1"/>
  <c r="S27" i="4" s="1"/>
  <c r="J71" i="3"/>
  <c r="J27" i="4" s="1"/>
  <c r="R27" i="4" s="1"/>
  <c r="I71" i="3"/>
  <c r="I27" i="4" s="1"/>
  <c r="Q27" i="4" s="1"/>
  <c r="H71" i="3"/>
  <c r="H27" i="4" s="1"/>
  <c r="P27" i="4" s="1"/>
  <c r="G71" i="3"/>
  <c r="G27" i="4" s="1"/>
  <c r="O27" i="4" s="1"/>
  <c r="F71" i="3"/>
  <c r="F27" i="4" s="1"/>
  <c r="N27" i="4" s="1"/>
  <c r="E71" i="3"/>
  <c r="E27" i="4" s="1"/>
  <c r="M27" i="4" s="1"/>
  <c r="K69" i="3"/>
  <c r="K26" i="4" s="1"/>
  <c r="S26" i="4" s="1"/>
  <c r="J69" i="3"/>
  <c r="J26" i="4" s="1"/>
  <c r="R26" i="4" s="1"/>
  <c r="I69" i="3"/>
  <c r="I26" i="4" s="1"/>
  <c r="Q26" i="4" s="1"/>
  <c r="H69" i="3"/>
  <c r="H26" i="4" s="1"/>
  <c r="P26" i="4" s="1"/>
  <c r="G69" i="3"/>
  <c r="G26" i="4" s="1"/>
  <c r="O26" i="4" s="1"/>
  <c r="F69" i="3"/>
  <c r="F26" i="4" s="1"/>
  <c r="N26" i="4" s="1"/>
  <c r="E69" i="3"/>
  <c r="E26" i="4" s="1"/>
  <c r="M26" i="4" s="1"/>
  <c r="K67" i="3"/>
  <c r="K25" i="4" s="1"/>
  <c r="S25" i="4" s="1"/>
  <c r="J67" i="3"/>
  <c r="J25" i="4" s="1"/>
  <c r="R25" i="4" s="1"/>
  <c r="I67" i="3"/>
  <c r="I25" i="4" s="1"/>
  <c r="Q25" i="4" s="1"/>
  <c r="H67" i="3"/>
  <c r="H25" i="4" s="1"/>
  <c r="P25" i="4" s="1"/>
  <c r="G67" i="3"/>
  <c r="G25" i="4" s="1"/>
  <c r="O25" i="4" s="1"/>
  <c r="F67" i="3"/>
  <c r="F25" i="4" s="1"/>
  <c r="N25" i="4" s="1"/>
  <c r="E67" i="3"/>
  <c r="E25" i="4" s="1"/>
  <c r="M25" i="4" s="1"/>
  <c r="K65" i="3"/>
  <c r="K24" i="4" s="1"/>
  <c r="S24" i="4" s="1"/>
  <c r="J65" i="3"/>
  <c r="J24" i="4" s="1"/>
  <c r="R24" i="4" s="1"/>
  <c r="I65" i="3"/>
  <c r="I24" i="4" s="1"/>
  <c r="Q24" i="4" s="1"/>
  <c r="H65" i="3"/>
  <c r="H24" i="4" s="1"/>
  <c r="P24" i="4" s="1"/>
  <c r="G65" i="3"/>
  <c r="G24" i="4" s="1"/>
  <c r="O24" i="4" s="1"/>
  <c r="F65" i="3"/>
  <c r="F24" i="4" s="1"/>
  <c r="N24" i="4" s="1"/>
  <c r="E65" i="3"/>
  <c r="E24" i="4" s="1"/>
  <c r="M24" i="4" s="1"/>
  <c r="K63" i="3"/>
  <c r="K23" i="4" s="1"/>
  <c r="S23" i="4" s="1"/>
  <c r="J63" i="3"/>
  <c r="J23" i="4" s="1"/>
  <c r="R23" i="4" s="1"/>
  <c r="I63" i="3"/>
  <c r="I23" i="4" s="1"/>
  <c r="Q23" i="4" s="1"/>
  <c r="H63" i="3"/>
  <c r="H23" i="4" s="1"/>
  <c r="P23" i="4" s="1"/>
  <c r="G63" i="3"/>
  <c r="G23" i="4" s="1"/>
  <c r="O23" i="4" s="1"/>
  <c r="F63" i="3"/>
  <c r="F23" i="4" s="1"/>
  <c r="N23" i="4" s="1"/>
  <c r="E63" i="3"/>
  <c r="E23" i="4" s="1"/>
  <c r="M23" i="4" s="1"/>
  <c r="K58" i="3"/>
  <c r="K22" i="4" s="1"/>
  <c r="S22" i="4" s="1"/>
  <c r="J58" i="3"/>
  <c r="J22" i="4" s="1"/>
  <c r="R22" i="4" s="1"/>
  <c r="I58" i="3"/>
  <c r="I22" i="4" s="1"/>
  <c r="Q22" i="4" s="1"/>
  <c r="H58" i="3"/>
  <c r="H22" i="4" s="1"/>
  <c r="P22" i="4" s="1"/>
  <c r="G58" i="3"/>
  <c r="G22" i="4" s="1"/>
  <c r="O22" i="4" s="1"/>
  <c r="F58" i="3"/>
  <c r="F22" i="4" s="1"/>
  <c r="N22" i="4" s="1"/>
  <c r="E58" i="3"/>
  <c r="E22" i="4" s="1"/>
  <c r="M22" i="4" s="1"/>
  <c r="K56" i="3"/>
  <c r="K21" i="4" s="1"/>
  <c r="S21" i="4" s="1"/>
  <c r="J56" i="3"/>
  <c r="J21" i="4" s="1"/>
  <c r="R21" i="4" s="1"/>
  <c r="I56" i="3"/>
  <c r="I21" i="4" s="1"/>
  <c r="Q21" i="4" s="1"/>
  <c r="H56" i="3"/>
  <c r="H21" i="4" s="1"/>
  <c r="P21" i="4" s="1"/>
  <c r="G56" i="3"/>
  <c r="G21" i="4" s="1"/>
  <c r="O21" i="4" s="1"/>
  <c r="F56" i="3"/>
  <c r="F21" i="4" s="1"/>
  <c r="N21" i="4" s="1"/>
  <c r="E56" i="3"/>
  <c r="E21" i="4" s="1"/>
  <c r="M21" i="4" s="1"/>
  <c r="K54" i="3"/>
  <c r="K20" i="4" s="1"/>
  <c r="S20" i="4" s="1"/>
  <c r="J54" i="3"/>
  <c r="J20" i="4" s="1"/>
  <c r="R20" i="4" s="1"/>
  <c r="I54" i="3"/>
  <c r="I20" i="4" s="1"/>
  <c r="Q20" i="4" s="1"/>
  <c r="H54" i="3"/>
  <c r="H20" i="4" s="1"/>
  <c r="P20" i="4" s="1"/>
  <c r="G54" i="3"/>
  <c r="G20" i="4" s="1"/>
  <c r="O20" i="4" s="1"/>
  <c r="F54" i="3"/>
  <c r="F20" i="4" s="1"/>
  <c r="N20" i="4" s="1"/>
  <c r="E54" i="3"/>
  <c r="E20" i="4" s="1"/>
  <c r="M20" i="4" s="1"/>
  <c r="K52" i="3"/>
  <c r="K19" i="4" s="1"/>
  <c r="S19" i="4" s="1"/>
  <c r="J52" i="3"/>
  <c r="J19" i="4" s="1"/>
  <c r="R19" i="4" s="1"/>
  <c r="I52" i="3"/>
  <c r="I19" i="4" s="1"/>
  <c r="Q19" i="4" s="1"/>
  <c r="H52" i="3"/>
  <c r="H19" i="4" s="1"/>
  <c r="P19" i="4" s="1"/>
  <c r="G52" i="3"/>
  <c r="G19" i="4" s="1"/>
  <c r="O19" i="4" s="1"/>
  <c r="F52" i="3"/>
  <c r="F19" i="4" s="1"/>
  <c r="N19" i="4" s="1"/>
  <c r="E52" i="3"/>
  <c r="E19" i="4" s="1"/>
  <c r="M19" i="4" s="1"/>
  <c r="K50" i="3"/>
  <c r="K18" i="4" s="1"/>
  <c r="S18" i="4" s="1"/>
  <c r="J50" i="3"/>
  <c r="J18" i="4" s="1"/>
  <c r="R18" i="4" s="1"/>
  <c r="I50" i="3"/>
  <c r="I18" i="4" s="1"/>
  <c r="Q18" i="4" s="1"/>
  <c r="H50" i="3"/>
  <c r="H18" i="4" s="1"/>
  <c r="P18" i="4" s="1"/>
  <c r="G50" i="3"/>
  <c r="G18" i="4" s="1"/>
  <c r="O18" i="4" s="1"/>
  <c r="F50" i="3"/>
  <c r="F18" i="4" s="1"/>
  <c r="N18" i="4" s="1"/>
  <c r="E50" i="3"/>
  <c r="E18" i="4" s="1"/>
  <c r="M18" i="4" s="1"/>
  <c r="K48" i="3"/>
  <c r="K17" i="4" s="1"/>
  <c r="S17" i="4" s="1"/>
  <c r="J48" i="3"/>
  <c r="J17" i="4" s="1"/>
  <c r="R17" i="4" s="1"/>
  <c r="I48" i="3"/>
  <c r="I17" i="4" s="1"/>
  <c r="Q17" i="4" s="1"/>
  <c r="H48" i="3"/>
  <c r="H17" i="4" s="1"/>
  <c r="P17" i="4" s="1"/>
  <c r="G48" i="3"/>
  <c r="G17" i="4" s="1"/>
  <c r="O17" i="4" s="1"/>
  <c r="F48" i="3"/>
  <c r="F17" i="4" s="1"/>
  <c r="N17" i="4" s="1"/>
  <c r="E48" i="3"/>
  <c r="E17" i="4" s="1"/>
  <c r="M17" i="4" s="1"/>
  <c r="K46" i="3"/>
  <c r="K16" i="4" s="1"/>
  <c r="S16" i="4" s="1"/>
  <c r="J46" i="3"/>
  <c r="J16" i="4" s="1"/>
  <c r="R16" i="4" s="1"/>
  <c r="I46" i="3"/>
  <c r="I16" i="4" s="1"/>
  <c r="Q16" i="4" s="1"/>
  <c r="H46" i="3"/>
  <c r="H16" i="4" s="1"/>
  <c r="P16" i="4" s="1"/>
  <c r="G46" i="3"/>
  <c r="G16" i="4" s="1"/>
  <c r="O16" i="4" s="1"/>
  <c r="F46" i="3"/>
  <c r="F16" i="4" s="1"/>
  <c r="N16" i="4" s="1"/>
  <c r="E46" i="3"/>
  <c r="E16" i="4" s="1"/>
  <c r="M16" i="4" s="1"/>
  <c r="K44" i="3"/>
  <c r="K15" i="4" s="1"/>
  <c r="S15" i="4" s="1"/>
  <c r="J44" i="3"/>
  <c r="J15" i="4" s="1"/>
  <c r="R15" i="4" s="1"/>
  <c r="I44" i="3"/>
  <c r="I15" i="4" s="1"/>
  <c r="Q15" i="4" s="1"/>
  <c r="H44" i="3"/>
  <c r="H15" i="4" s="1"/>
  <c r="P15" i="4" s="1"/>
  <c r="G44" i="3"/>
  <c r="G15" i="4" s="1"/>
  <c r="O15" i="4" s="1"/>
  <c r="F44" i="3"/>
  <c r="F15" i="4" s="1"/>
  <c r="N15" i="4" s="1"/>
  <c r="E44" i="3"/>
  <c r="E15" i="4" s="1"/>
  <c r="M15" i="4" s="1"/>
  <c r="K42" i="3"/>
  <c r="K14" i="4" s="1"/>
  <c r="S14" i="4" s="1"/>
  <c r="J42" i="3"/>
  <c r="J14" i="4" s="1"/>
  <c r="R14" i="4" s="1"/>
  <c r="I42" i="3"/>
  <c r="I14" i="4" s="1"/>
  <c r="Q14" i="4" s="1"/>
  <c r="H42" i="3"/>
  <c r="H14" i="4" s="1"/>
  <c r="P14" i="4" s="1"/>
  <c r="G42" i="3"/>
  <c r="G14" i="4" s="1"/>
  <c r="O14" i="4" s="1"/>
  <c r="F42" i="3"/>
  <c r="F14" i="4" s="1"/>
  <c r="N14" i="4" s="1"/>
  <c r="E42" i="3"/>
  <c r="E14" i="4" s="1"/>
  <c r="M14" i="4" s="1"/>
  <c r="K40" i="3"/>
  <c r="K13" i="4" s="1"/>
  <c r="S13" i="4" s="1"/>
  <c r="J40" i="3"/>
  <c r="J13" i="4" s="1"/>
  <c r="R13" i="4" s="1"/>
  <c r="I40" i="3"/>
  <c r="I13" i="4" s="1"/>
  <c r="Q13" i="4" s="1"/>
  <c r="H40" i="3"/>
  <c r="H13" i="4" s="1"/>
  <c r="P13" i="4" s="1"/>
  <c r="G40" i="3"/>
  <c r="G13" i="4" s="1"/>
  <c r="O13" i="4" s="1"/>
  <c r="F40" i="3"/>
  <c r="F13" i="4" s="1"/>
  <c r="N13" i="4" s="1"/>
  <c r="E40" i="3"/>
  <c r="E13" i="4" s="1"/>
  <c r="M13" i="4" s="1"/>
  <c r="K35" i="3"/>
  <c r="K12" i="4" s="1"/>
  <c r="S12" i="4" s="1"/>
  <c r="J35" i="3"/>
  <c r="J12" i="4" s="1"/>
  <c r="R12" i="4" s="1"/>
  <c r="I35" i="3"/>
  <c r="I12" i="4" s="1"/>
  <c r="Q12" i="4" s="1"/>
  <c r="H35" i="3"/>
  <c r="H12" i="4" s="1"/>
  <c r="P12" i="4" s="1"/>
  <c r="G35" i="3"/>
  <c r="G12" i="4" s="1"/>
  <c r="O12" i="4" s="1"/>
  <c r="F35" i="3"/>
  <c r="F12" i="4" s="1"/>
  <c r="N12" i="4" s="1"/>
  <c r="E35" i="3"/>
  <c r="E12" i="4" s="1"/>
  <c r="M12" i="4" s="1"/>
  <c r="K33" i="3"/>
  <c r="K11" i="4" s="1"/>
  <c r="S11" i="4" s="1"/>
  <c r="J33" i="3"/>
  <c r="J11" i="4" s="1"/>
  <c r="R11" i="4" s="1"/>
  <c r="I33" i="3"/>
  <c r="I11" i="4" s="1"/>
  <c r="Q11" i="4" s="1"/>
  <c r="H33" i="3"/>
  <c r="H11" i="4" s="1"/>
  <c r="P11" i="4" s="1"/>
  <c r="G33" i="3"/>
  <c r="G11" i="4" s="1"/>
  <c r="O11" i="4" s="1"/>
  <c r="F33" i="3"/>
  <c r="F11" i="4" s="1"/>
  <c r="N11" i="4" s="1"/>
  <c r="E33" i="3"/>
  <c r="E11" i="4" s="1"/>
  <c r="M11" i="4" s="1"/>
  <c r="K31" i="3"/>
  <c r="K10" i="4" s="1"/>
  <c r="S10" i="4" s="1"/>
  <c r="J31" i="3"/>
  <c r="J10" i="4" s="1"/>
  <c r="R10" i="4" s="1"/>
  <c r="I31" i="3"/>
  <c r="I10" i="4" s="1"/>
  <c r="Q10" i="4" s="1"/>
  <c r="H31" i="3"/>
  <c r="H10" i="4" s="1"/>
  <c r="P10" i="4" s="1"/>
  <c r="G31" i="3"/>
  <c r="G10" i="4" s="1"/>
  <c r="O10" i="4" s="1"/>
  <c r="F31" i="3"/>
  <c r="F10" i="4" s="1"/>
  <c r="N10" i="4" s="1"/>
  <c r="E31" i="3"/>
  <c r="E10" i="4" s="1"/>
  <c r="M10" i="4" s="1"/>
  <c r="K29" i="3"/>
  <c r="K9" i="4" s="1"/>
  <c r="S9" i="4" s="1"/>
  <c r="J29" i="3"/>
  <c r="J9" i="4" s="1"/>
  <c r="R9" i="4" s="1"/>
  <c r="I29" i="3"/>
  <c r="I9" i="4" s="1"/>
  <c r="Q9" i="4" s="1"/>
  <c r="H29" i="3"/>
  <c r="H9" i="4" s="1"/>
  <c r="P9" i="4" s="1"/>
  <c r="G29" i="3"/>
  <c r="G9" i="4" s="1"/>
  <c r="O9" i="4" s="1"/>
  <c r="F29" i="3"/>
  <c r="F9" i="4" s="1"/>
  <c r="N9" i="4" s="1"/>
  <c r="E29" i="3"/>
  <c r="E9" i="4" s="1"/>
  <c r="M9" i="4" s="1"/>
  <c r="K27" i="3"/>
  <c r="K8" i="4" s="1"/>
  <c r="S8" i="4" s="1"/>
  <c r="J27" i="3"/>
  <c r="J8" i="4" s="1"/>
  <c r="R8" i="4" s="1"/>
  <c r="I27" i="3"/>
  <c r="I8" i="4" s="1"/>
  <c r="Q8" i="4" s="1"/>
  <c r="H27" i="3"/>
  <c r="H8" i="4" s="1"/>
  <c r="P8" i="4" s="1"/>
  <c r="G27" i="3"/>
  <c r="G8" i="4" s="1"/>
  <c r="O8" i="4" s="1"/>
  <c r="F27" i="3"/>
  <c r="F8" i="4" s="1"/>
  <c r="N8" i="4" s="1"/>
  <c r="E27" i="3"/>
  <c r="E8" i="4" s="1"/>
  <c r="M8" i="4" s="1"/>
  <c r="K25" i="3"/>
  <c r="K7" i="4" s="1"/>
  <c r="S7" i="4" s="1"/>
  <c r="J25" i="3"/>
  <c r="J7" i="4" s="1"/>
  <c r="R7" i="4" s="1"/>
  <c r="I25" i="3"/>
  <c r="I7" i="4" s="1"/>
  <c r="Q7" i="4" s="1"/>
  <c r="H25" i="3"/>
  <c r="H7" i="4" s="1"/>
  <c r="P7" i="4" s="1"/>
  <c r="G25" i="3"/>
  <c r="G7" i="4" s="1"/>
  <c r="O7" i="4" s="1"/>
  <c r="F25" i="3"/>
  <c r="F7" i="4" s="1"/>
  <c r="N7" i="4" s="1"/>
  <c r="E25" i="3"/>
  <c r="E7" i="4" s="1"/>
  <c r="M7" i="4" s="1"/>
  <c r="K23" i="3"/>
  <c r="K6" i="4" s="1"/>
  <c r="S6" i="4" s="1"/>
  <c r="J23" i="3"/>
  <c r="J6" i="4" s="1"/>
  <c r="R6" i="4" s="1"/>
  <c r="I23" i="3"/>
  <c r="I6" i="4" s="1"/>
  <c r="Q6" i="4" s="1"/>
  <c r="H23" i="3"/>
  <c r="H6" i="4" s="1"/>
  <c r="P6" i="4" s="1"/>
  <c r="G23" i="3"/>
  <c r="G6" i="4" s="1"/>
  <c r="O6" i="4" s="1"/>
  <c r="F23" i="3"/>
  <c r="F6" i="4" s="1"/>
  <c r="N6" i="4" s="1"/>
  <c r="E23" i="3"/>
  <c r="E6" i="4" s="1"/>
  <c r="M6" i="4" s="1"/>
  <c r="K21" i="3"/>
  <c r="K5" i="4" s="1"/>
  <c r="S5" i="4" s="1"/>
  <c r="J21" i="3"/>
  <c r="J5" i="4" s="1"/>
  <c r="R5" i="4" s="1"/>
  <c r="I21" i="3"/>
  <c r="I5" i="4" s="1"/>
  <c r="Q5" i="4" s="1"/>
  <c r="H21" i="3"/>
  <c r="H5" i="4" s="1"/>
  <c r="P5" i="4" s="1"/>
  <c r="G21" i="3"/>
  <c r="G5" i="4" s="1"/>
  <c r="O5" i="4" s="1"/>
  <c r="F21" i="3"/>
  <c r="F5" i="4" s="1"/>
  <c r="N5" i="4" s="1"/>
  <c r="E21" i="3"/>
  <c r="E5" i="4" s="1"/>
  <c r="M5" i="4" s="1"/>
  <c r="K19" i="3"/>
  <c r="K4" i="4" s="1"/>
  <c r="S4" i="4" s="1"/>
  <c r="J19" i="3"/>
  <c r="J4" i="4" s="1"/>
  <c r="R4" i="4" s="1"/>
  <c r="I19" i="3"/>
  <c r="I4" i="4" s="1"/>
  <c r="Q4" i="4" s="1"/>
  <c r="H19" i="3"/>
  <c r="H4" i="4" s="1"/>
  <c r="P4" i="4" s="1"/>
  <c r="G19" i="3"/>
  <c r="G4" i="4" s="1"/>
  <c r="O4" i="4" s="1"/>
  <c r="F19" i="3"/>
  <c r="F4" i="4" s="1"/>
  <c r="N4" i="4" s="1"/>
  <c r="E19" i="3"/>
  <c r="E4" i="4" s="1"/>
  <c r="M4" i="4" s="1"/>
  <c r="K17" i="3"/>
  <c r="K3" i="4" s="1"/>
  <c r="S3" i="4" s="1"/>
  <c r="S53" i="4" s="1"/>
  <c r="S54" i="4" s="1"/>
  <c r="J17" i="3"/>
  <c r="J3" i="4" s="1"/>
  <c r="R3" i="4" s="1"/>
  <c r="R53" i="4" s="1"/>
  <c r="R54" i="4" s="1"/>
  <c r="I17" i="3"/>
  <c r="I3" i="4" s="1"/>
  <c r="Q3" i="4" s="1"/>
  <c r="Q53" i="4" s="1"/>
  <c r="Q54" i="4" s="1"/>
  <c r="H17" i="3"/>
  <c r="H3" i="4" s="1"/>
  <c r="P3" i="4" s="1"/>
  <c r="G17" i="3"/>
  <c r="G3" i="4" s="1"/>
  <c r="O3" i="4" s="1"/>
  <c r="O53" i="4" s="1"/>
  <c r="O54" i="4" s="1"/>
  <c r="F17" i="3"/>
  <c r="F3" i="4" s="1"/>
  <c r="N3" i="4" s="1"/>
  <c r="N53" i="4" s="1"/>
  <c r="N54" i="4" s="1"/>
  <c r="E17" i="3"/>
  <c r="E3" i="4" s="1"/>
  <c r="M3" i="4" s="1"/>
  <c r="M53" i="4" s="1"/>
  <c r="M54" i="4" s="1"/>
  <c r="P53" i="4" l="1"/>
  <c r="P54" i="4" s="1"/>
  <c r="C129" i="5"/>
  <c r="C130" i="5" s="1"/>
  <c r="C26" i="4"/>
  <c r="C27" i="4" s="1"/>
  <c r="C131" i="5" l="1"/>
  <c r="C132" i="5" s="1"/>
  <c r="C28" i="4"/>
  <c r="C29" i="4" s="1"/>
  <c r="C133" i="5" l="1"/>
  <c r="C134" i="5" s="1"/>
  <c r="C30" i="4"/>
  <c r="C31" i="4" s="1"/>
  <c r="C135" i="5" l="1"/>
  <c r="C136" i="5" s="1"/>
  <c r="C32" i="4"/>
  <c r="C33" i="4" s="1"/>
  <c r="C137" i="5" l="1"/>
  <c r="C138" i="5" s="1"/>
  <c r="C34" i="4"/>
  <c r="C35" i="4" s="1"/>
  <c r="C139" i="5" l="1"/>
  <c r="C140" i="5" s="1"/>
  <c r="C36" i="4"/>
  <c r="C37" i="4" s="1"/>
  <c r="C141" i="5" l="1"/>
  <c r="C142" i="5" s="1"/>
  <c r="C38" i="4"/>
  <c r="C39" i="4" s="1"/>
  <c r="C143" i="5" l="1"/>
  <c r="C144" i="5" s="1"/>
  <c r="C40" i="4"/>
  <c r="C41" i="4" s="1"/>
  <c r="C145" i="5" l="1"/>
  <c r="C146" i="5" s="1"/>
  <c r="C42" i="4"/>
  <c r="C43" i="4" s="1"/>
  <c r="C44" i="4" l="1"/>
  <c r="C45" i="4" s="1"/>
  <c r="C147" i="5"/>
  <c r="C148" i="5" s="1"/>
  <c r="C149" i="5" l="1"/>
  <c r="C150" i="5" s="1"/>
  <c r="C46" i="4"/>
  <c r="C47" i="4" s="1"/>
  <c r="C48" i="4" l="1"/>
  <c r="C151" i="5"/>
  <c r="C152" i="5" s="1"/>
  <c r="C153" i="5" s="1"/>
  <c r="C154" i="5" s="1"/>
  <c r="C155" i="5" s="1"/>
  <c r="C156" i="5" l="1"/>
  <c r="C157" i="5" s="1"/>
  <c r="C158" i="5" s="1"/>
  <c r="C159" i="5" s="1"/>
  <c r="C160" i="5" s="1"/>
  <c r="C49" i="4"/>
  <c r="C161" i="5" l="1"/>
  <c r="C162" i="5" s="1"/>
  <c r="C163" i="5" s="1"/>
  <c r="C50" i="4"/>
</calcChain>
</file>

<file path=xl/sharedStrings.xml><?xml version="1.0" encoding="utf-8"?>
<sst xmlns="http://schemas.openxmlformats.org/spreadsheetml/2006/main" count="1147" uniqueCount="317">
  <si>
    <t>DOEB2-26-31</t>
  </si>
  <si>
    <t>DOEB2-35-E-INF</t>
  </si>
  <si>
    <t>DOEB2-26-118</t>
  </si>
  <si>
    <t>DOEB2-27-101</t>
  </si>
  <si>
    <t>DOEB2-27-41</t>
  </si>
  <si>
    <t>DOEB2-35-11</t>
  </si>
  <si>
    <t xml:space="preserve">140  Ce  [ He ] </t>
  </si>
  <si>
    <t>DOEB2-35-144</t>
  </si>
  <si>
    <t>DOEB2-26-122</t>
  </si>
  <si>
    <t>DOEB2-35-142</t>
  </si>
  <si>
    <t>DOEB2-27-139</t>
  </si>
  <si>
    <t>DOEB2-27-E-INF</t>
  </si>
  <si>
    <t>DOEB2-27-112</t>
  </si>
  <si>
    <t>DOEB2-27-129</t>
  </si>
  <si>
    <t>DOEB2-27-1</t>
  </si>
  <si>
    <t>DOEB2-26-81</t>
  </si>
  <si>
    <t>DOEB2-26-134</t>
  </si>
  <si>
    <t>DOEB2-26-111</t>
  </si>
  <si>
    <t>Blank</t>
  </si>
  <si>
    <t>50 ppb Cal</t>
  </si>
  <si>
    <t>DOEB2-27-145</t>
  </si>
  <si>
    <t>DOEB2-35-121</t>
  </si>
  <si>
    <t>DOEB2-27-91</t>
  </si>
  <si>
    <t>DOEB2-26-116</t>
  </si>
  <si>
    <t>DOEB2-35-31</t>
  </si>
  <si>
    <t>DOEB2-27-121</t>
  </si>
  <si>
    <t>DOEB2-26-1</t>
  </si>
  <si>
    <t>DOEB2-35-L-INF</t>
  </si>
  <si>
    <t>DOEB2-35-127</t>
  </si>
  <si>
    <t>DOEB2-35-154</t>
  </si>
  <si>
    <t>DOEB2-27-160</t>
  </si>
  <si>
    <t>DOEB2-27-21</t>
  </si>
  <si>
    <t>DOEB2-35-81</t>
  </si>
  <si>
    <t>DOEB2-26-91</t>
  </si>
  <si>
    <t>DOEB2-26-139</t>
  </si>
  <si>
    <t>Sample</t>
  </si>
  <si>
    <t>DOEB2-26-115</t>
  </si>
  <si>
    <t>DOEB2-27-142</t>
  </si>
  <si>
    <t>200 ppb Cal</t>
  </si>
  <si>
    <t>DOEB2-27-144</t>
  </si>
  <si>
    <t>DOEB2-26-130</t>
  </si>
  <si>
    <t>DOEB2-26-129</t>
  </si>
  <si>
    <t>DOEB2-26-132</t>
  </si>
  <si>
    <t>DOEB2-27-113</t>
  </si>
  <si>
    <t>1000 ppb Cal</t>
  </si>
  <si>
    <t>DOEB2-27-116</t>
  </si>
  <si>
    <t>DOEB2-35-132</t>
  </si>
  <si>
    <t xml:space="preserve">151  Eu  [ He ] </t>
  </si>
  <si>
    <t>10 ppb Cal</t>
  </si>
  <si>
    <t>DOEB2-26-101</t>
  </si>
  <si>
    <t>100 ppb QC</t>
  </si>
  <si>
    <t>Comment</t>
  </si>
  <si>
    <t>DOEB2-27-135</t>
  </si>
  <si>
    <t>10</t>
  </si>
  <si>
    <t>200 ppb QC</t>
  </si>
  <si>
    <t xml:space="preserve">163  Dy  [ He ] </t>
  </si>
  <si>
    <t>DOEB2-26-135</t>
  </si>
  <si>
    <t>DOEB2-27-136</t>
  </si>
  <si>
    <t>DOEB2-35-139</t>
  </si>
  <si>
    <t>DOEB2-35-159</t>
  </si>
  <si>
    <t xml:space="preserve">139  La  [ He ] </t>
  </si>
  <si>
    <t>DOEB2-26-138</t>
  </si>
  <si>
    <t>DOEB2-27-11</t>
  </si>
  <si>
    <t>DOEB2-35-133</t>
  </si>
  <si>
    <t>DOEB2-35-1</t>
  </si>
  <si>
    <t>DOEB2-35-123</t>
  </si>
  <si>
    <t>DOEB2-27-110</t>
  </si>
  <si>
    <t>DOEB2-26-125</t>
  </si>
  <si>
    <t xml:space="preserve">103  Rh ( ISTD )  [ He ] </t>
  </si>
  <si>
    <t>DOEB2-27-141</t>
  </si>
  <si>
    <t>DOEB2-27-150</t>
  </si>
  <si>
    <t>DOEB2-35-122</t>
  </si>
  <si>
    <t>DOEB2-26-133</t>
  </si>
  <si>
    <t>DOEB2-26-121</t>
  </si>
  <si>
    <t>DOEB2-27-115</t>
  </si>
  <si>
    <t>DOEB2-26-11</t>
  </si>
  <si>
    <t>DOEB2-27-61</t>
  </si>
  <si>
    <t>DOEB2-27-137</t>
  </si>
  <si>
    <t>DOEB2-27-131</t>
  </si>
  <si>
    <t>DOEB2-26-41</t>
  </si>
  <si>
    <t>DOEB2-35-21</t>
  </si>
  <si>
    <t>Rinse</t>
  </si>
  <si>
    <t>DOEB2-35-138</t>
  </si>
  <si>
    <t>DOEB2-26-112</t>
  </si>
  <si>
    <t>DOEB2-27-71</t>
  </si>
  <si>
    <t>DOEB2-35-91</t>
  </si>
  <si>
    <t>DOEB2-27-123</t>
  </si>
  <si>
    <t>DOEB2-26-131</t>
  </si>
  <si>
    <t>DOEB2-35-118</t>
  </si>
  <si>
    <t>DOEB2-35-119</t>
  </si>
  <si>
    <t>DOEB2-35-101</t>
  </si>
  <si>
    <t>DOEB2-35-143</t>
  </si>
  <si>
    <t>DOEB2-26-51</t>
  </si>
  <si>
    <t>DOEB2-27-130</t>
  </si>
  <si>
    <t>DOEB2-26-117</t>
  </si>
  <si>
    <t>DOEB2-35-134</t>
  </si>
  <si>
    <t>DOEB2-27-165</t>
  </si>
  <si>
    <t>DOEB2-27-138</t>
  </si>
  <si>
    <t>DOEB2-26-113</t>
  </si>
  <si>
    <t>DOEB2-27-31</t>
  </si>
  <si>
    <t>DOEB2-27-170</t>
  </si>
  <si>
    <t xml:space="preserve">159  Tb  [ He ] </t>
  </si>
  <si>
    <t>DOEB2-35-140</t>
  </si>
  <si>
    <t>DOEB2-35-116</t>
  </si>
  <si>
    <t>DOEB2-27-125</t>
  </si>
  <si>
    <t>DOEB2-27-51</t>
  </si>
  <si>
    <t>DOEB2-27-132</t>
  </si>
  <si>
    <t>DOEB2-27-124</t>
  </si>
  <si>
    <t>DOEB2-27-117</t>
  </si>
  <si>
    <t>DOEB2-26-71</t>
  </si>
  <si>
    <t>DOEB2-35-61</t>
  </si>
  <si>
    <t>10 ppb QC</t>
  </si>
  <si>
    <t>DOEB2-26-114</t>
  </si>
  <si>
    <t>DOEB2-35-111</t>
  </si>
  <si>
    <t>DOEB2-27-118</t>
  </si>
  <si>
    <t>DOEB2-27-175</t>
  </si>
  <si>
    <t>DOEB2-27-140</t>
  </si>
  <si>
    <t>DOEB2-26-136</t>
  </si>
  <si>
    <t>DOEB2-35-124</t>
  </si>
  <si>
    <t>DOEB2-27-119</t>
  </si>
  <si>
    <t>DOEB2-35-51</t>
  </si>
  <si>
    <t>DOEB2-26-61</t>
  </si>
  <si>
    <t xml:space="preserve">141  Pr  [ He ] </t>
  </si>
  <si>
    <t>DOEB2-26-119</t>
  </si>
  <si>
    <t>DOEB2-35-137</t>
  </si>
  <si>
    <t>DOEB2-35-129</t>
  </si>
  <si>
    <t>DOEB2-26-137</t>
  </si>
  <si>
    <t>DOEB2-27-133</t>
  </si>
  <si>
    <t>DOEB2-27-155</t>
  </si>
  <si>
    <t>ISTD Recovery %</t>
  </si>
  <si>
    <t>DOEB2-27-128</t>
  </si>
  <si>
    <t>DOEB2-35-117</t>
  </si>
  <si>
    <t>DOEB2-35-145</t>
  </si>
  <si>
    <t>DOEB2-27-R</t>
  </si>
  <si>
    <t>DOEB2-26-21</t>
  </si>
  <si>
    <t>DOEB2-26-127</t>
  </si>
  <si>
    <t>DOEB2-26-124</t>
  </si>
  <si>
    <t>DOEB2-26-120</t>
  </si>
  <si>
    <t>DOEB2-27-122</t>
  </si>
  <si>
    <t>Sample Name</t>
  </si>
  <si>
    <t>DOEB2-35-131</t>
  </si>
  <si>
    <t>DOEB2-27-120</t>
  </si>
  <si>
    <t>DOEB2-35-120</t>
  </si>
  <si>
    <t>DOEB2-26-126</t>
  </si>
  <si>
    <t>DOEB2-35-136</t>
  </si>
  <si>
    <t/>
  </si>
  <si>
    <t>DOEB2-27-L-INF</t>
  </si>
  <si>
    <t xml:space="preserve">193  Ir ( ISTD )  [ He ] </t>
  </si>
  <si>
    <t>DOEB2-26-128</t>
  </si>
  <si>
    <t>DOEB2-26-140</t>
  </si>
  <si>
    <t>DOEB2-27-127</t>
  </si>
  <si>
    <t xml:space="preserve">146  Nd  [ He ] </t>
  </si>
  <si>
    <t>DOEB2-35-41</t>
  </si>
  <si>
    <t>Conc. [ ppb ]</t>
  </si>
  <si>
    <t>DOEB2-35-141</t>
  </si>
  <si>
    <t>DOEB2-35-135</t>
  </si>
  <si>
    <t>DOEB2-27-134</t>
  </si>
  <si>
    <t>DOEB2-27-126</t>
  </si>
  <si>
    <t>DOEB2-26-123</t>
  </si>
  <si>
    <t>DOEB2-27-111</t>
  </si>
  <si>
    <t>DOEB2-35-130</t>
  </si>
  <si>
    <t>DOEB2-27-114</t>
  </si>
  <si>
    <t>DOEB2-27-143</t>
  </si>
  <si>
    <t>DOEB2-35-126</t>
  </si>
  <si>
    <t>Rjct</t>
  </si>
  <si>
    <t>DOEB2-27-81</t>
  </si>
  <si>
    <t>DOEB2-35-149</t>
  </si>
  <si>
    <t>DOEB2-35-125</t>
  </si>
  <si>
    <t>DOEB2-35-146</t>
  </si>
  <si>
    <t>DOEB2-35-128</t>
  </si>
  <si>
    <t>DOEB2-35-147</t>
  </si>
  <si>
    <t>DOEB2-35-71</t>
  </si>
  <si>
    <t>DOEB2-35-148</t>
  </si>
  <si>
    <t>Tune Step</t>
  </si>
  <si>
    <t>Mass</t>
  </si>
  <si>
    <t>Name</t>
  </si>
  <si>
    <t>R</t>
  </si>
  <si>
    <t>a</t>
  </si>
  <si>
    <t>b (blank)</t>
  </si>
  <si>
    <t>DL</t>
  </si>
  <si>
    <t>BEC</t>
  </si>
  <si>
    <t>Units</t>
  </si>
  <si>
    <t>La</t>
  </si>
  <si>
    <t>ppb</t>
  </si>
  <si>
    <t>Ce</t>
  </si>
  <si>
    <t>Pr</t>
  </si>
  <si>
    <t>Nd</t>
  </si>
  <si>
    <t>Eu</t>
  </si>
  <si>
    <t>Tb</t>
  </si>
  <si>
    <t>Dy</t>
  </si>
  <si>
    <t>Rh</t>
  </si>
  <si>
    <t>Ir</t>
  </si>
  <si>
    <t xml:space="preserve">Nd </t>
  </si>
  <si>
    <t>DOEB2-35-2</t>
  </si>
  <si>
    <t>DOEB2-35-3</t>
  </si>
  <si>
    <t>DOEB2-35-4</t>
  </si>
  <si>
    <t>DOEB2-35-5</t>
  </si>
  <si>
    <t>DOEB2-35-6</t>
  </si>
  <si>
    <t>DOEB2-35-7</t>
  </si>
  <si>
    <t>DOEB2-35-8</t>
  </si>
  <si>
    <t>DOEB2-35-9</t>
  </si>
  <si>
    <t>DOEB2-35-10</t>
  </si>
  <si>
    <t>DOEB2-35-151</t>
  </si>
  <si>
    <t>DOEB2-35-161</t>
  </si>
  <si>
    <t>DOEB2-35-150</t>
  </si>
  <si>
    <t>DOEB2-35-152</t>
  </si>
  <si>
    <t>DOEB2-35-153</t>
  </si>
  <si>
    <t>DOEB2-35-12</t>
  </si>
  <si>
    <t>DOEB2-35-13</t>
  </si>
  <si>
    <t>DOEB2-35-14</t>
  </si>
  <si>
    <t>DOEB2-35-15</t>
  </si>
  <si>
    <t>DOEB2-35-16</t>
  </si>
  <si>
    <t>DOEB2-35-17</t>
  </si>
  <si>
    <t>DOEB2-35-18</t>
  </si>
  <si>
    <t>DOEB2-35-19</t>
  </si>
  <si>
    <t>DOEB2-35-20</t>
  </si>
  <si>
    <t>DOEB2-35-22</t>
  </si>
  <si>
    <t>DOEB2-35-23</t>
  </si>
  <si>
    <t>DOEB2-35-24</t>
  </si>
  <si>
    <t>DOEB2-35-25</t>
  </si>
  <si>
    <t>DOEB2-35-26</t>
  </si>
  <si>
    <t>DOEB2-35-27</t>
  </si>
  <si>
    <t>DOEB2-35-28</t>
  </si>
  <si>
    <t>DOEB2-35-29</t>
  </si>
  <si>
    <t>DOEB2-35-30</t>
  </si>
  <si>
    <t>DOEB2-35-32</t>
  </si>
  <si>
    <t>DOEB2-35-33</t>
  </si>
  <si>
    <t>DOEB2-35-34</t>
  </si>
  <si>
    <t>DOEB2-35-35</t>
  </si>
  <si>
    <t>DOEB2-35-36</t>
  </si>
  <si>
    <t>DOEB2-35-37</t>
  </si>
  <si>
    <t>DOEB2-35-38</t>
  </si>
  <si>
    <t>DOEB2-35-39</t>
  </si>
  <si>
    <t>DOEB2-35-40</t>
  </si>
  <si>
    <t>DOEB2-35-42</t>
  </si>
  <si>
    <t>DOEB2-35-43</t>
  </si>
  <si>
    <t>DOEB2-35-44</t>
  </si>
  <si>
    <t>DOEB2-35-45</t>
  </si>
  <si>
    <t>DOEB2-35-46</t>
  </si>
  <si>
    <t>DOEB2-35-47</t>
  </si>
  <si>
    <t>DOEB2-35-48</t>
  </si>
  <si>
    <t>DOEB2-35-49</t>
  </si>
  <si>
    <t>DOEB2-35-50</t>
  </si>
  <si>
    <t>DOEB2-35-52</t>
  </si>
  <si>
    <t>DOEB2-35-53</t>
  </si>
  <si>
    <t>DOEB2-35-54</t>
  </si>
  <si>
    <t>DOEB2-35-55</t>
  </si>
  <si>
    <t>DOEB2-35-56</t>
  </si>
  <si>
    <t>DOEB2-35-57</t>
  </si>
  <si>
    <t>DOEB2-35-58</t>
  </si>
  <si>
    <t>DOEB2-35-59</t>
  </si>
  <si>
    <t>DOEB2-35-60</t>
  </si>
  <si>
    <t>DOEB2-35-62</t>
  </si>
  <si>
    <t>DOEB2-35-63</t>
  </si>
  <si>
    <t>DOEB2-35-64</t>
  </si>
  <si>
    <t>DOEB2-35-65</t>
  </si>
  <si>
    <t>DOEB2-35-66</t>
  </si>
  <si>
    <t>DOEB2-35-67</t>
  </si>
  <si>
    <t>DOEB2-35-68</t>
  </si>
  <si>
    <t>DOEB2-35-69</t>
  </si>
  <si>
    <t>DOEB2-35-70</t>
  </si>
  <si>
    <t>DOEB2-35-72</t>
  </si>
  <si>
    <t>DOEB2-35-73</t>
  </si>
  <si>
    <t>DOEB2-35-74</t>
  </si>
  <si>
    <t>DOEB2-35-75</t>
  </si>
  <si>
    <t>DOEB2-35-76</t>
  </si>
  <si>
    <t>DOEB2-35-77</t>
  </si>
  <si>
    <t>DOEB2-35-78</t>
  </si>
  <si>
    <t>DOEB2-35-79</t>
  </si>
  <si>
    <t>DOEB2-35-80</t>
  </si>
  <si>
    <t>DOEB2-35-82</t>
  </si>
  <si>
    <t>DOEB2-35-83</t>
  </si>
  <si>
    <t>DOEB2-35-84</t>
  </si>
  <si>
    <t>DOEB2-35-85</t>
  </si>
  <si>
    <t>DOEB2-35-86</t>
  </si>
  <si>
    <t>DOEB2-35-87</t>
  </si>
  <si>
    <t>DOEB2-35-88</t>
  </si>
  <si>
    <t>DOEB2-35-89</t>
  </si>
  <si>
    <t>DOEB2-35-90</t>
  </si>
  <si>
    <t>DOEB2-35-92</t>
  </si>
  <si>
    <t>DOEB2-35-93</t>
  </si>
  <si>
    <t>DOEB2-35-94</t>
  </si>
  <si>
    <t>DOEB2-35-95</t>
  </si>
  <si>
    <t>DOEB2-35-96</t>
  </si>
  <si>
    <t>DOEB2-35-97</t>
  </si>
  <si>
    <t>DOEB2-35-98</t>
  </si>
  <si>
    <t>DOEB2-35-99</t>
  </si>
  <si>
    <t>DOEB2-35-100</t>
  </si>
  <si>
    <t>DOEB2-35-102</t>
  </si>
  <si>
    <t>DOEB2-35-103</t>
  </si>
  <si>
    <t>DOEB2-35-104</t>
  </si>
  <si>
    <t>DOEB2-35-105</t>
  </si>
  <si>
    <t>DOEB2-35-106</t>
  </si>
  <si>
    <t>DOEB2-35-107</t>
  </si>
  <si>
    <t>DOEB2-35-108</t>
  </si>
  <si>
    <t>DOEB2-35-109</t>
  </si>
  <si>
    <t>DOEB2-35-110</t>
  </si>
  <si>
    <t>DOEB2-35-112</t>
  </si>
  <si>
    <t>DOEB2-35-113</t>
  </si>
  <si>
    <t>DOEB2-35-114</t>
  </si>
  <si>
    <t>DOEB2-35-115</t>
  </si>
  <si>
    <t>DOEB2-35-155</t>
  </si>
  <si>
    <t>DOEB2-35-156</t>
  </si>
  <si>
    <t>DOEB2-35-157</t>
  </si>
  <si>
    <t>DOEB2-35-158</t>
  </si>
  <si>
    <t>DOEB2-35-160</t>
  </si>
  <si>
    <t>DOEB2-35-162</t>
  </si>
  <si>
    <t>pH</t>
  </si>
  <si>
    <t>Volume, ml</t>
  </si>
  <si>
    <t>Cum Vol, ml</t>
  </si>
  <si>
    <t>ug</t>
  </si>
  <si>
    <t>%Recovery</t>
  </si>
  <si>
    <t>% Recovery</t>
  </si>
  <si>
    <t>Loaded, ug</t>
  </si>
  <si>
    <t>Stripped, ug</t>
  </si>
  <si>
    <t>Cycle 2</t>
  </si>
  <si>
    <t>Cycle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</si>
</sst>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rgb="FF000000"/>
      <name val="Microsoft Sans Serif"/>
      <family val="2"/>
    </font>
    <font>
      <sz val="9"/>
      <name val="Microsoft Sans Serif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EFEFEF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3" xfId="0" applyFont="1" applyBorder="1" applyAlignment="1">
      <alignment horizontal="left" vertical="top"/>
    </xf>
    <xf numFmtId="0" fontId="2" fillId="3" borderId="3" xfId="0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right" vertical="top"/>
    </xf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Fill="1"/>
    <xf numFmtId="9" fontId="0" fillId="0" borderId="0" xfId="1" applyFont="1" applyFill="1"/>
    <xf numFmtId="0" fontId="0" fillId="0" borderId="5" xfId="0" applyBorder="1"/>
    <xf numFmtId="0" fontId="0" fillId="0" borderId="6" xfId="0" applyBorder="1"/>
    <xf numFmtId="0" fontId="0" fillId="0" borderId="7" xfId="0" applyBorder="1"/>
    <xf numFmtId="9" fontId="0" fillId="0" borderId="7" xfId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pH vs Vol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'pH vs vol'!$D$1</c:f>
              <c:strCache>
                <c:ptCount val="1"/>
                <c:pt idx="0">
                  <c:v>pH</c:v>
                </c:pt>
              </c:strCache>
            </c:strRef>
          </c:tx>
          <c:xVal>
            <c:numRef>
              <c:f>'pH vs vol'!$C$2:$C$163</c:f>
              <c:numCache>
                <c:formatCode>General</c:formatCode>
                <c:ptCount val="162"/>
                <c:pt idx="0">
                  <c:v>1</c:v>
                </c:pt>
                <c:pt idx="1">
                  <c:v>2</c:v>
                </c:pt>
                <c:pt idx="2">
                  <c:v>11.5</c:v>
                </c:pt>
                <c:pt idx="3">
                  <c:v>20.9</c:v>
                </c:pt>
                <c:pt idx="4">
                  <c:v>30.5</c:v>
                </c:pt>
                <c:pt idx="5">
                  <c:v>42.1</c:v>
                </c:pt>
                <c:pt idx="6">
                  <c:v>51.3</c:v>
                </c:pt>
                <c:pt idx="7">
                  <c:v>60.9</c:v>
                </c:pt>
                <c:pt idx="8">
                  <c:v>70.5</c:v>
                </c:pt>
                <c:pt idx="9">
                  <c:v>80.099999999999994</c:v>
                </c:pt>
                <c:pt idx="10">
                  <c:v>89.3</c:v>
                </c:pt>
                <c:pt idx="11">
                  <c:v>98.899999999999991</c:v>
                </c:pt>
                <c:pt idx="12">
                  <c:v>108.49999999999999</c:v>
                </c:pt>
                <c:pt idx="13">
                  <c:v>118.09999999999998</c:v>
                </c:pt>
                <c:pt idx="14">
                  <c:v>127.49999999999999</c:v>
                </c:pt>
                <c:pt idx="15">
                  <c:v>137</c:v>
                </c:pt>
                <c:pt idx="16">
                  <c:v>146.4</c:v>
                </c:pt>
                <c:pt idx="17">
                  <c:v>155.9</c:v>
                </c:pt>
                <c:pt idx="18">
                  <c:v>165</c:v>
                </c:pt>
                <c:pt idx="19">
                  <c:v>174.6</c:v>
                </c:pt>
                <c:pt idx="20">
                  <c:v>184.29999999999998</c:v>
                </c:pt>
                <c:pt idx="21">
                  <c:v>193.99999999999997</c:v>
                </c:pt>
                <c:pt idx="22">
                  <c:v>203.39999999999998</c:v>
                </c:pt>
                <c:pt idx="23">
                  <c:v>212.99999999999997</c:v>
                </c:pt>
                <c:pt idx="24">
                  <c:v>222.49999999999997</c:v>
                </c:pt>
                <c:pt idx="25">
                  <c:v>232.09999999999997</c:v>
                </c:pt>
                <c:pt idx="26">
                  <c:v>240.49999999999997</c:v>
                </c:pt>
                <c:pt idx="27">
                  <c:v>244.49999999999997</c:v>
                </c:pt>
                <c:pt idx="28">
                  <c:v>249.39999999999998</c:v>
                </c:pt>
                <c:pt idx="29">
                  <c:v>255.7</c:v>
                </c:pt>
                <c:pt idx="30">
                  <c:v>264.89999999999998</c:v>
                </c:pt>
                <c:pt idx="31">
                  <c:v>274.2</c:v>
                </c:pt>
                <c:pt idx="32">
                  <c:v>283.39999999999998</c:v>
                </c:pt>
                <c:pt idx="33">
                  <c:v>292.7</c:v>
                </c:pt>
                <c:pt idx="34">
                  <c:v>302.2</c:v>
                </c:pt>
                <c:pt idx="35">
                  <c:v>311.8</c:v>
                </c:pt>
                <c:pt idx="36">
                  <c:v>321.2</c:v>
                </c:pt>
                <c:pt idx="37">
                  <c:v>330.5</c:v>
                </c:pt>
                <c:pt idx="38">
                  <c:v>339.8</c:v>
                </c:pt>
                <c:pt idx="39">
                  <c:v>349.2</c:v>
                </c:pt>
                <c:pt idx="40">
                  <c:v>358.59999999999997</c:v>
                </c:pt>
                <c:pt idx="41">
                  <c:v>368.29999999999995</c:v>
                </c:pt>
                <c:pt idx="42">
                  <c:v>377.59999999999997</c:v>
                </c:pt>
                <c:pt idx="43">
                  <c:v>387.09999999999997</c:v>
                </c:pt>
                <c:pt idx="44">
                  <c:v>396.49999999999994</c:v>
                </c:pt>
                <c:pt idx="45">
                  <c:v>406.09999999999997</c:v>
                </c:pt>
                <c:pt idx="46">
                  <c:v>415.4</c:v>
                </c:pt>
                <c:pt idx="47">
                  <c:v>425.2</c:v>
                </c:pt>
                <c:pt idx="48">
                  <c:v>434.5</c:v>
                </c:pt>
                <c:pt idx="49">
                  <c:v>443.9</c:v>
                </c:pt>
                <c:pt idx="50">
                  <c:v>453.2</c:v>
                </c:pt>
                <c:pt idx="51">
                  <c:v>462.5</c:v>
                </c:pt>
                <c:pt idx="52">
                  <c:v>471.9</c:v>
                </c:pt>
                <c:pt idx="53">
                  <c:v>481.4</c:v>
                </c:pt>
                <c:pt idx="54">
                  <c:v>486.09999999999997</c:v>
                </c:pt>
                <c:pt idx="55">
                  <c:v>495.4</c:v>
                </c:pt>
                <c:pt idx="56">
                  <c:v>504.79999999999995</c:v>
                </c:pt>
                <c:pt idx="57">
                  <c:v>514.19999999999993</c:v>
                </c:pt>
                <c:pt idx="58">
                  <c:v>523.69999999999993</c:v>
                </c:pt>
                <c:pt idx="59">
                  <c:v>533.19999999999993</c:v>
                </c:pt>
                <c:pt idx="60">
                  <c:v>542.4</c:v>
                </c:pt>
                <c:pt idx="61">
                  <c:v>551.69999999999993</c:v>
                </c:pt>
                <c:pt idx="62">
                  <c:v>561.29999999999995</c:v>
                </c:pt>
                <c:pt idx="63">
                  <c:v>570.69999999999993</c:v>
                </c:pt>
                <c:pt idx="64">
                  <c:v>580.19999999999993</c:v>
                </c:pt>
                <c:pt idx="65">
                  <c:v>589.69999999999993</c:v>
                </c:pt>
                <c:pt idx="66">
                  <c:v>599.09999999999991</c:v>
                </c:pt>
                <c:pt idx="67">
                  <c:v>608.39999999999986</c:v>
                </c:pt>
                <c:pt idx="68">
                  <c:v>617.79999999999984</c:v>
                </c:pt>
                <c:pt idx="69">
                  <c:v>627.19999999999982</c:v>
                </c:pt>
                <c:pt idx="70">
                  <c:v>636.49999999999977</c:v>
                </c:pt>
                <c:pt idx="71">
                  <c:v>646.0999999999998</c:v>
                </c:pt>
                <c:pt idx="72">
                  <c:v>655.49999999999977</c:v>
                </c:pt>
                <c:pt idx="73">
                  <c:v>664.79999999999973</c:v>
                </c:pt>
                <c:pt idx="74">
                  <c:v>674.1999999999997</c:v>
                </c:pt>
                <c:pt idx="75">
                  <c:v>683.59999999999968</c:v>
                </c:pt>
                <c:pt idx="76">
                  <c:v>692.99999999999966</c:v>
                </c:pt>
                <c:pt idx="77">
                  <c:v>702.39999999999964</c:v>
                </c:pt>
                <c:pt idx="78">
                  <c:v>711.79999999999961</c:v>
                </c:pt>
                <c:pt idx="79">
                  <c:v>721.09999999999957</c:v>
                </c:pt>
                <c:pt idx="80">
                  <c:v>730.39999999999952</c:v>
                </c:pt>
                <c:pt idx="81">
                  <c:v>739.7999999999995</c:v>
                </c:pt>
                <c:pt idx="82">
                  <c:v>749.09999999999945</c:v>
                </c:pt>
                <c:pt idx="83">
                  <c:v>758.2999999999995</c:v>
                </c:pt>
                <c:pt idx="84">
                  <c:v>767.39999999999952</c:v>
                </c:pt>
                <c:pt idx="85">
                  <c:v>776.69999999999948</c:v>
                </c:pt>
                <c:pt idx="86">
                  <c:v>786.19999999999948</c:v>
                </c:pt>
                <c:pt idx="87">
                  <c:v>795.69999999999948</c:v>
                </c:pt>
                <c:pt idx="88">
                  <c:v>805.19999999999948</c:v>
                </c:pt>
                <c:pt idx="89">
                  <c:v>814.89999999999952</c:v>
                </c:pt>
                <c:pt idx="90">
                  <c:v>824.49999999999955</c:v>
                </c:pt>
                <c:pt idx="91">
                  <c:v>834.09999999999957</c:v>
                </c:pt>
                <c:pt idx="92">
                  <c:v>843.49999999999955</c:v>
                </c:pt>
                <c:pt idx="93">
                  <c:v>852.7999999999995</c:v>
                </c:pt>
                <c:pt idx="94">
                  <c:v>862.69999999999948</c:v>
                </c:pt>
                <c:pt idx="95">
                  <c:v>872.19999999999948</c:v>
                </c:pt>
                <c:pt idx="96">
                  <c:v>881.69999999999948</c:v>
                </c:pt>
                <c:pt idx="97">
                  <c:v>891.19999999999948</c:v>
                </c:pt>
                <c:pt idx="98">
                  <c:v>900.7999999999995</c:v>
                </c:pt>
                <c:pt idx="99">
                  <c:v>910.19999999999948</c:v>
                </c:pt>
                <c:pt idx="100">
                  <c:v>919.59999999999945</c:v>
                </c:pt>
                <c:pt idx="101">
                  <c:v>929.19999999999948</c:v>
                </c:pt>
                <c:pt idx="102">
                  <c:v>938.59999999999945</c:v>
                </c:pt>
                <c:pt idx="103">
                  <c:v>947.89999999999941</c:v>
                </c:pt>
                <c:pt idx="104">
                  <c:v>957.29999999999939</c:v>
                </c:pt>
                <c:pt idx="105">
                  <c:v>966.69999999999936</c:v>
                </c:pt>
                <c:pt idx="106">
                  <c:v>975.99999999999932</c:v>
                </c:pt>
                <c:pt idx="107">
                  <c:v>985.29999999999927</c:v>
                </c:pt>
                <c:pt idx="108">
                  <c:v>994.59999999999923</c:v>
                </c:pt>
                <c:pt idx="109">
                  <c:v>1003.8999999999992</c:v>
                </c:pt>
                <c:pt idx="110">
                  <c:v>1006.2999999999992</c:v>
                </c:pt>
                <c:pt idx="111">
                  <c:v>1025.7999999999993</c:v>
                </c:pt>
                <c:pt idx="112">
                  <c:v>1034.4999999999993</c:v>
                </c:pt>
                <c:pt idx="113">
                  <c:v>1043.6999999999994</c:v>
                </c:pt>
                <c:pt idx="114">
                  <c:v>1051.0999999999995</c:v>
                </c:pt>
                <c:pt idx="115">
                  <c:v>1053.7999999999995</c:v>
                </c:pt>
                <c:pt idx="116">
                  <c:v>1056.4999999999995</c:v>
                </c:pt>
                <c:pt idx="117">
                  <c:v>1059.2999999999995</c:v>
                </c:pt>
                <c:pt idx="118">
                  <c:v>1062.1999999999996</c:v>
                </c:pt>
                <c:pt idx="119">
                  <c:v>1064.9999999999995</c:v>
                </c:pt>
                <c:pt idx="120">
                  <c:v>1067.7999999999995</c:v>
                </c:pt>
                <c:pt idx="121">
                  <c:v>1070.4999999999995</c:v>
                </c:pt>
                <c:pt idx="122">
                  <c:v>1073.2999999999995</c:v>
                </c:pt>
                <c:pt idx="123">
                  <c:v>1075.8999999999994</c:v>
                </c:pt>
                <c:pt idx="124">
                  <c:v>1078.4999999999993</c:v>
                </c:pt>
                <c:pt idx="125">
                  <c:v>1081.1999999999994</c:v>
                </c:pt>
                <c:pt idx="126">
                  <c:v>1083.9999999999993</c:v>
                </c:pt>
                <c:pt idx="127">
                  <c:v>1087.1999999999994</c:v>
                </c:pt>
                <c:pt idx="128">
                  <c:v>1089.9999999999993</c:v>
                </c:pt>
                <c:pt idx="129">
                  <c:v>1092.7999999999993</c:v>
                </c:pt>
                <c:pt idx="130">
                  <c:v>1095.4999999999993</c:v>
                </c:pt>
                <c:pt idx="131">
                  <c:v>1098.1999999999994</c:v>
                </c:pt>
                <c:pt idx="132">
                  <c:v>1100.8999999999994</c:v>
                </c:pt>
                <c:pt idx="133">
                  <c:v>1103.6999999999994</c:v>
                </c:pt>
                <c:pt idx="134">
                  <c:v>1106.5999999999995</c:v>
                </c:pt>
                <c:pt idx="135">
                  <c:v>1109.2999999999995</c:v>
                </c:pt>
                <c:pt idx="136">
                  <c:v>1112.1999999999996</c:v>
                </c:pt>
                <c:pt idx="137">
                  <c:v>1114.9999999999995</c:v>
                </c:pt>
                <c:pt idx="138">
                  <c:v>1117.6999999999996</c:v>
                </c:pt>
                <c:pt idx="139">
                  <c:v>1120.4999999999995</c:v>
                </c:pt>
                <c:pt idx="140">
                  <c:v>1123.2999999999995</c:v>
                </c:pt>
                <c:pt idx="141">
                  <c:v>1125.9999999999995</c:v>
                </c:pt>
                <c:pt idx="142">
                  <c:v>1128.7999999999995</c:v>
                </c:pt>
                <c:pt idx="143">
                  <c:v>1131.5999999999995</c:v>
                </c:pt>
                <c:pt idx="144">
                  <c:v>1134.2999999999995</c:v>
                </c:pt>
                <c:pt idx="145">
                  <c:v>1136.9999999999995</c:v>
                </c:pt>
                <c:pt idx="146">
                  <c:v>1139.5999999999995</c:v>
                </c:pt>
                <c:pt idx="147">
                  <c:v>1142.2999999999995</c:v>
                </c:pt>
                <c:pt idx="148">
                  <c:v>1144.9999999999995</c:v>
                </c:pt>
                <c:pt idx="149">
                  <c:v>1147.7999999999995</c:v>
                </c:pt>
                <c:pt idx="150">
                  <c:v>1150.6999999999996</c:v>
                </c:pt>
                <c:pt idx="151">
                  <c:v>1153.4999999999995</c:v>
                </c:pt>
                <c:pt idx="152">
                  <c:v>1156.2999999999995</c:v>
                </c:pt>
                <c:pt idx="153">
                  <c:v>1158.9999999999995</c:v>
                </c:pt>
                <c:pt idx="154">
                  <c:v>1161.8999999999996</c:v>
                </c:pt>
                <c:pt idx="155">
                  <c:v>1164.7999999999997</c:v>
                </c:pt>
                <c:pt idx="156">
                  <c:v>1167.5999999999997</c:v>
                </c:pt>
                <c:pt idx="157">
                  <c:v>1170.3999999999996</c:v>
                </c:pt>
                <c:pt idx="158">
                  <c:v>1172.9999999999995</c:v>
                </c:pt>
                <c:pt idx="159">
                  <c:v>1175.7999999999995</c:v>
                </c:pt>
                <c:pt idx="160">
                  <c:v>1178.5999999999995</c:v>
                </c:pt>
                <c:pt idx="161">
                  <c:v>1181.2999999999995</c:v>
                </c:pt>
              </c:numCache>
            </c:numRef>
          </c:xVal>
          <c:yVal>
            <c:numRef>
              <c:f>'pH vs vol'!$D$2:$D$163</c:f>
              <c:numCache>
                <c:formatCode>General</c:formatCode>
                <c:ptCount val="162"/>
                <c:pt idx="0">
                  <c:v>5.36</c:v>
                </c:pt>
                <c:pt idx="1">
                  <c:v>6.47</c:v>
                </c:pt>
                <c:pt idx="2">
                  <c:v>6.4</c:v>
                </c:pt>
                <c:pt idx="3">
                  <c:v>6.54</c:v>
                </c:pt>
                <c:pt idx="4">
                  <c:v>6.54</c:v>
                </c:pt>
                <c:pt idx="5">
                  <c:v>6.46</c:v>
                </c:pt>
                <c:pt idx="6">
                  <c:v>6.45</c:v>
                </c:pt>
                <c:pt idx="7">
                  <c:v>6.39</c:v>
                </c:pt>
                <c:pt idx="8">
                  <c:v>6.36</c:v>
                </c:pt>
                <c:pt idx="9">
                  <c:v>6.32</c:v>
                </c:pt>
                <c:pt idx="10">
                  <c:v>6.28</c:v>
                </c:pt>
                <c:pt idx="11">
                  <c:v>6.23</c:v>
                </c:pt>
                <c:pt idx="12">
                  <c:v>3.24</c:v>
                </c:pt>
                <c:pt idx="13">
                  <c:v>6.26</c:v>
                </c:pt>
                <c:pt idx="14">
                  <c:v>6.2</c:v>
                </c:pt>
                <c:pt idx="15">
                  <c:v>6.18</c:v>
                </c:pt>
                <c:pt idx="16">
                  <c:v>6.21</c:v>
                </c:pt>
                <c:pt idx="17">
                  <c:v>6.19</c:v>
                </c:pt>
                <c:pt idx="18">
                  <c:v>6.18</c:v>
                </c:pt>
                <c:pt idx="19">
                  <c:v>6.16</c:v>
                </c:pt>
                <c:pt idx="20">
                  <c:v>6.13</c:v>
                </c:pt>
                <c:pt idx="21">
                  <c:v>6.1</c:v>
                </c:pt>
                <c:pt idx="22">
                  <c:v>6.04</c:v>
                </c:pt>
                <c:pt idx="23">
                  <c:v>6.08</c:v>
                </c:pt>
                <c:pt idx="24">
                  <c:v>6.1</c:v>
                </c:pt>
                <c:pt idx="25">
                  <c:v>6.11</c:v>
                </c:pt>
                <c:pt idx="26">
                  <c:v>6.13</c:v>
                </c:pt>
                <c:pt idx="27">
                  <c:v>6.11</c:v>
                </c:pt>
                <c:pt idx="28">
                  <c:v>6.25</c:v>
                </c:pt>
                <c:pt idx="29">
                  <c:v>6.58</c:v>
                </c:pt>
                <c:pt idx="30">
                  <c:v>6.52</c:v>
                </c:pt>
                <c:pt idx="31">
                  <c:v>6.67</c:v>
                </c:pt>
                <c:pt idx="32">
                  <c:v>6.73</c:v>
                </c:pt>
                <c:pt idx="33">
                  <c:v>6.62</c:v>
                </c:pt>
                <c:pt idx="34">
                  <c:v>6.4</c:v>
                </c:pt>
                <c:pt idx="35">
                  <c:v>6.23</c:v>
                </c:pt>
                <c:pt idx="36">
                  <c:v>6.17</c:v>
                </c:pt>
                <c:pt idx="37">
                  <c:v>6.15</c:v>
                </c:pt>
                <c:pt idx="38">
                  <c:v>6.11</c:v>
                </c:pt>
                <c:pt idx="39">
                  <c:v>6.07</c:v>
                </c:pt>
                <c:pt idx="40">
                  <c:v>6.05</c:v>
                </c:pt>
                <c:pt idx="41">
                  <c:v>6.03</c:v>
                </c:pt>
                <c:pt idx="42">
                  <c:v>6.02</c:v>
                </c:pt>
                <c:pt idx="43">
                  <c:v>5.99</c:v>
                </c:pt>
                <c:pt idx="44">
                  <c:v>6.07</c:v>
                </c:pt>
                <c:pt idx="45">
                  <c:v>6.05</c:v>
                </c:pt>
                <c:pt idx="46">
                  <c:v>6.05</c:v>
                </c:pt>
                <c:pt idx="47">
                  <c:v>5.96</c:v>
                </c:pt>
                <c:pt idx="48">
                  <c:v>5.94</c:v>
                </c:pt>
                <c:pt idx="49">
                  <c:v>5.86</c:v>
                </c:pt>
                <c:pt idx="50">
                  <c:v>5.85</c:v>
                </c:pt>
                <c:pt idx="51">
                  <c:v>5.93</c:v>
                </c:pt>
                <c:pt idx="52">
                  <c:v>5.84</c:v>
                </c:pt>
                <c:pt idx="53">
                  <c:v>5.9</c:v>
                </c:pt>
                <c:pt idx="54">
                  <c:v>5.99</c:v>
                </c:pt>
                <c:pt idx="55">
                  <c:v>5.98</c:v>
                </c:pt>
                <c:pt idx="56">
                  <c:v>6</c:v>
                </c:pt>
                <c:pt idx="57">
                  <c:v>6.06</c:v>
                </c:pt>
                <c:pt idx="58">
                  <c:v>6.03</c:v>
                </c:pt>
                <c:pt idx="59">
                  <c:v>5.97</c:v>
                </c:pt>
                <c:pt idx="60">
                  <c:v>5.91</c:v>
                </c:pt>
                <c:pt idx="61">
                  <c:v>5.94</c:v>
                </c:pt>
                <c:pt idx="62">
                  <c:v>5.99</c:v>
                </c:pt>
                <c:pt idx="63">
                  <c:v>5.97</c:v>
                </c:pt>
                <c:pt idx="64">
                  <c:v>5.95</c:v>
                </c:pt>
                <c:pt idx="65">
                  <c:v>5.92</c:v>
                </c:pt>
                <c:pt idx="66">
                  <c:v>5.97</c:v>
                </c:pt>
                <c:pt idx="67">
                  <c:v>5.96</c:v>
                </c:pt>
                <c:pt idx="68">
                  <c:v>5.97</c:v>
                </c:pt>
                <c:pt idx="69">
                  <c:v>6</c:v>
                </c:pt>
                <c:pt idx="70">
                  <c:v>5.94</c:v>
                </c:pt>
                <c:pt idx="71">
                  <c:v>5.95</c:v>
                </c:pt>
                <c:pt idx="72">
                  <c:v>5.96</c:v>
                </c:pt>
                <c:pt idx="73">
                  <c:v>5.98</c:v>
                </c:pt>
                <c:pt idx="74">
                  <c:v>5.26</c:v>
                </c:pt>
                <c:pt idx="75">
                  <c:v>5.47</c:v>
                </c:pt>
                <c:pt idx="76">
                  <c:v>5.49</c:v>
                </c:pt>
                <c:pt idx="77">
                  <c:v>5.67</c:v>
                </c:pt>
                <c:pt idx="78">
                  <c:v>5.76</c:v>
                </c:pt>
                <c:pt idx="79">
                  <c:v>5.81</c:v>
                </c:pt>
                <c:pt idx="80">
                  <c:v>5.82</c:v>
                </c:pt>
                <c:pt idx="81">
                  <c:v>5.85</c:v>
                </c:pt>
                <c:pt idx="82">
                  <c:v>5.87</c:v>
                </c:pt>
                <c:pt idx="83">
                  <c:v>5.85</c:v>
                </c:pt>
                <c:pt idx="84">
                  <c:v>5.85</c:v>
                </c:pt>
                <c:pt idx="85">
                  <c:v>5.87</c:v>
                </c:pt>
                <c:pt idx="86">
                  <c:v>5.85</c:v>
                </c:pt>
                <c:pt idx="87">
                  <c:v>5.87</c:v>
                </c:pt>
                <c:pt idx="88">
                  <c:v>5.88</c:v>
                </c:pt>
                <c:pt idx="89">
                  <c:v>5.88</c:v>
                </c:pt>
                <c:pt idx="90">
                  <c:v>5.91</c:v>
                </c:pt>
                <c:pt idx="91">
                  <c:v>5.91</c:v>
                </c:pt>
                <c:pt idx="92">
                  <c:v>5.95</c:v>
                </c:pt>
                <c:pt idx="93">
                  <c:v>5.93</c:v>
                </c:pt>
                <c:pt idx="94">
                  <c:v>5.82</c:v>
                </c:pt>
                <c:pt idx="95">
                  <c:v>5.9</c:v>
                </c:pt>
                <c:pt idx="96">
                  <c:v>5.96</c:v>
                </c:pt>
                <c:pt idx="97">
                  <c:v>5.97</c:v>
                </c:pt>
                <c:pt idx="98">
                  <c:v>5.93</c:v>
                </c:pt>
                <c:pt idx="99">
                  <c:v>5.79</c:v>
                </c:pt>
                <c:pt idx="100">
                  <c:v>5.84</c:v>
                </c:pt>
                <c:pt idx="101">
                  <c:v>5.87</c:v>
                </c:pt>
                <c:pt idx="102">
                  <c:v>5.89</c:v>
                </c:pt>
                <c:pt idx="103">
                  <c:v>5.86</c:v>
                </c:pt>
                <c:pt idx="104">
                  <c:v>5.87</c:v>
                </c:pt>
                <c:pt idx="105">
                  <c:v>5.86</c:v>
                </c:pt>
                <c:pt idx="106">
                  <c:v>5.89</c:v>
                </c:pt>
                <c:pt idx="107">
                  <c:v>5.92</c:v>
                </c:pt>
                <c:pt idx="108">
                  <c:v>5.91</c:v>
                </c:pt>
                <c:pt idx="109">
                  <c:v>5.9</c:v>
                </c:pt>
                <c:pt idx="110">
                  <c:v>6.13</c:v>
                </c:pt>
                <c:pt idx="111">
                  <c:v>5.87</c:v>
                </c:pt>
                <c:pt idx="112">
                  <c:v>6.52</c:v>
                </c:pt>
                <c:pt idx="113">
                  <c:v>6.7</c:v>
                </c:pt>
                <c:pt idx="114">
                  <c:v>6.75</c:v>
                </c:pt>
                <c:pt idx="115">
                  <c:v>6.71</c:v>
                </c:pt>
                <c:pt idx="116">
                  <c:v>6.58</c:v>
                </c:pt>
                <c:pt idx="117">
                  <c:v>6.46</c:v>
                </c:pt>
                <c:pt idx="118">
                  <c:v>6.4</c:v>
                </c:pt>
                <c:pt idx="119">
                  <c:v>6.35</c:v>
                </c:pt>
                <c:pt idx="120">
                  <c:v>6.36</c:v>
                </c:pt>
                <c:pt idx="121">
                  <c:v>6.47</c:v>
                </c:pt>
                <c:pt idx="122">
                  <c:v>6.58</c:v>
                </c:pt>
                <c:pt idx="123">
                  <c:v>5.6</c:v>
                </c:pt>
                <c:pt idx="124">
                  <c:v>1.43</c:v>
                </c:pt>
                <c:pt idx="125">
                  <c:v>0.56000000000000005</c:v>
                </c:pt>
                <c:pt idx="126">
                  <c:v>0.39</c:v>
                </c:pt>
                <c:pt idx="127">
                  <c:v>0.26</c:v>
                </c:pt>
                <c:pt idx="128">
                  <c:v>0.28000000000000003</c:v>
                </c:pt>
                <c:pt idx="129">
                  <c:v>0.19</c:v>
                </c:pt>
                <c:pt idx="130">
                  <c:v>0.18</c:v>
                </c:pt>
                <c:pt idx="131">
                  <c:v>0.09</c:v>
                </c:pt>
                <c:pt idx="132">
                  <c:v>-0.02</c:v>
                </c:pt>
                <c:pt idx="133">
                  <c:v>-0.03</c:v>
                </c:pt>
                <c:pt idx="134">
                  <c:v>0.02</c:v>
                </c:pt>
                <c:pt idx="135">
                  <c:v>0.11</c:v>
                </c:pt>
                <c:pt idx="136">
                  <c:v>0.21</c:v>
                </c:pt>
                <c:pt idx="137">
                  <c:v>0.33</c:v>
                </c:pt>
                <c:pt idx="138">
                  <c:v>0.43</c:v>
                </c:pt>
                <c:pt idx="139">
                  <c:v>0.56999999999999995</c:v>
                </c:pt>
                <c:pt idx="140">
                  <c:v>0.67</c:v>
                </c:pt>
                <c:pt idx="141">
                  <c:v>0.77</c:v>
                </c:pt>
                <c:pt idx="142">
                  <c:v>0.82</c:v>
                </c:pt>
                <c:pt idx="143">
                  <c:v>0.88</c:v>
                </c:pt>
                <c:pt idx="144">
                  <c:v>0.94</c:v>
                </c:pt>
                <c:pt idx="145">
                  <c:v>1.01</c:v>
                </c:pt>
                <c:pt idx="146">
                  <c:v>1.03</c:v>
                </c:pt>
                <c:pt idx="147">
                  <c:v>1.07</c:v>
                </c:pt>
                <c:pt idx="148">
                  <c:v>1.1200000000000001</c:v>
                </c:pt>
                <c:pt idx="149">
                  <c:v>1.0900000000000001</c:v>
                </c:pt>
                <c:pt idx="150">
                  <c:v>1.1399999999999999</c:v>
                </c:pt>
                <c:pt idx="151">
                  <c:v>1.1599999999999999</c:v>
                </c:pt>
                <c:pt idx="152">
                  <c:v>1.18</c:v>
                </c:pt>
                <c:pt idx="153">
                  <c:v>1.27</c:v>
                </c:pt>
                <c:pt idx="154">
                  <c:v>1.23</c:v>
                </c:pt>
                <c:pt idx="155">
                  <c:v>1.25</c:v>
                </c:pt>
                <c:pt idx="156">
                  <c:v>1.28</c:v>
                </c:pt>
                <c:pt idx="157">
                  <c:v>1.29</c:v>
                </c:pt>
                <c:pt idx="158">
                  <c:v>1.37</c:v>
                </c:pt>
                <c:pt idx="159">
                  <c:v>1.34</c:v>
                </c:pt>
                <c:pt idx="160">
                  <c:v>1.35</c:v>
                </c:pt>
                <c:pt idx="161">
                  <c:v>1.37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8077616"/>
        <c:axId val="658081424"/>
      </c:scatterChart>
      <c:valAx>
        <c:axId val="65807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Elution Volume, ml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8081424"/>
        <c:crosses val="autoZero"/>
        <c:crossBetween val="midCat"/>
      </c:valAx>
      <c:valAx>
        <c:axId val="658081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580776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13</xdr:col>
      <xdr:colOff>304800</xdr:colOff>
      <xdr:row>15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203"/>
  <sheetViews>
    <sheetView tabSelected="1" topLeftCell="B157" workbookViewId="0">
      <selection activeCell="P33" sqref="P33"/>
    </sheetView>
  </sheetViews>
  <sheetFormatPr defaultColWidth="9.140625" defaultRowHeight="15" x14ac:dyDescent="0.25"/>
  <cols>
    <col min="1" max="1" width="4" customWidth="1"/>
    <col min="2" max="2" width="4.28515625" customWidth="1"/>
    <col min="3" max="3" width="14.42578125" customWidth="1"/>
    <col min="4" max="4" width="8.85546875" customWidth="1"/>
    <col min="5" max="11" width="11.140625" customWidth="1"/>
    <col min="12" max="12" width="19.140625" customWidth="1"/>
    <col min="13" max="13" width="18" customWidth="1"/>
  </cols>
  <sheetData>
    <row r="1" spans="1:13" ht="18" customHeight="1" x14ac:dyDescent="0.25">
      <c r="A1" s="19" t="s">
        <v>35</v>
      </c>
      <c r="B1" s="20"/>
      <c r="C1" s="20"/>
      <c r="D1" s="21"/>
      <c r="E1" s="3" t="s">
        <v>60</v>
      </c>
      <c r="F1" s="3" t="s">
        <v>6</v>
      </c>
      <c r="G1" s="3" t="s">
        <v>122</v>
      </c>
      <c r="H1" s="3" t="s">
        <v>151</v>
      </c>
      <c r="I1" s="3" t="s">
        <v>47</v>
      </c>
      <c r="J1" s="3" t="s">
        <v>101</v>
      </c>
      <c r="K1" s="3" t="s">
        <v>55</v>
      </c>
      <c r="L1" s="3" t="s">
        <v>68</v>
      </c>
      <c r="M1" s="3" t="s">
        <v>147</v>
      </c>
    </row>
    <row r="2" spans="1:13" ht="18" customHeight="1" x14ac:dyDescent="0.25">
      <c r="A2" s="3" t="s">
        <v>145</v>
      </c>
      <c r="B2" s="3" t="s">
        <v>164</v>
      </c>
      <c r="C2" s="3" t="s">
        <v>139</v>
      </c>
      <c r="D2" s="3" t="s">
        <v>51</v>
      </c>
      <c r="E2" s="3" t="s">
        <v>153</v>
      </c>
      <c r="F2" s="3" t="s">
        <v>153</v>
      </c>
      <c r="G2" s="3" t="s">
        <v>153</v>
      </c>
      <c r="H2" s="3" t="s">
        <v>153</v>
      </c>
      <c r="I2" s="3" t="s">
        <v>153</v>
      </c>
      <c r="J2" s="3" t="s">
        <v>153</v>
      </c>
      <c r="K2" s="3" t="s">
        <v>153</v>
      </c>
      <c r="L2" s="3" t="s">
        <v>129</v>
      </c>
      <c r="M2" s="3" t="s">
        <v>129</v>
      </c>
    </row>
    <row r="3" spans="1:13" x14ac:dyDescent="0.25">
      <c r="A3" s="1"/>
      <c r="B3" s="1" t="b">
        <v>0</v>
      </c>
      <c r="C3" s="1" t="s">
        <v>18</v>
      </c>
      <c r="D3" s="1" t="s">
        <v>145</v>
      </c>
      <c r="E3" s="2">
        <v>1.1735355252867499E-3</v>
      </c>
      <c r="F3" s="4">
        <v>1.59209193678593E-3</v>
      </c>
      <c r="G3" s="2">
        <v>-2.6112359879260099E-4</v>
      </c>
      <c r="H3" s="4">
        <v>1.35527386946977E-3</v>
      </c>
      <c r="I3" s="2">
        <v>3.5000053143081298E-4</v>
      </c>
      <c r="J3" s="4">
        <v>5.6025462262098103E-3</v>
      </c>
      <c r="K3" s="2">
        <v>5.3849510146410503E-3</v>
      </c>
      <c r="L3" s="4">
        <v>100</v>
      </c>
      <c r="M3" s="2">
        <v>100</v>
      </c>
    </row>
    <row r="4" spans="1:13" x14ac:dyDescent="0.25">
      <c r="A4" s="1"/>
      <c r="B4" s="1" t="b">
        <v>0</v>
      </c>
      <c r="C4" s="1" t="s">
        <v>18</v>
      </c>
      <c r="D4" s="1" t="s">
        <v>145</v>
      </c>
      <c r="E4" s="2">
        <v>1.2487192512026901E-3</v>
      </c>
      <c r="F4" s="4">
        <v>-3.2580408378980398E-3</v>
      </c>
      <c r="G4" s="2">
        <v>-4.61733522644452E-5</v>
      </c>
      <c r="H4" s="4">
        <v>-3.1367847683909001E-3</v>
      </c>
      <c r="I4" s="2">
        <v>7.7189896897126404E-4</v>
      </c>
      <c r="J4" s="4">
        <v>2.1504187385198098E-3</v>
      </c>
      <c r="K4" s="2">
        <v>8.0577262589002392E-3</v>
      </c>
      <c r="L4" s="4">
        <v>100</v>
      </c>
      <c r="M4" s="2">
        <v>100</v>
      </c>
    </row>
    <row r="5" spans="1:13" x14ac:dyDescent="0.25">
      <c r="A5" s="1"/>
      <c r="B5" s="1" t="b">
        <v>0</v>
      </c>
      <c r="C5" s="1" t="s">
        <v>18</v>
      </c>
      <c r="D5" s="1" t="s">
        <v>145</v>
      </c>
      <c r="E5" s="2">
        <v>0</v>
      </c>
      <c r="F5" s="4">
        <v>0</v>
      </c>
      <c r="G5" s="2">
        <v>0</v>
      </c>
      <c r="H5" s="4">
        <v>0</v>
      </c>
      <c r="I5" s="2">
        <v>0</v>
      </c>
      <c r="J5" s="4">
        <v>0</v>
      </c>
      <c r="K5" s="2">
        <v>0</v>
      </c>
      <c r="L5" s="4">
        <v>100</v>
      </c>
      <c r="M5" s="2">
        <v>100</v>
      </c>
    </row>
    <row r="6" spans="1:13" x14ac:dyDescent="0.25">
      <c r="A6" s="1"/>
      <c r="B6" s="1" t="b">
        <v>0</v>
      </c>
      <c r="C6" s="1" t="s">
        <v>48</v>
      </c>
      <c r="D6" s="1" t="s">
        <v>145</v>
      </c>
      <c r="E6" s="2">
        <v>12.744365875209001</v>
      </c>
      <c r="F6" s="4">
        <v>13.907414590290299</v>
      </c>
      <c r="G6" s="2">
        <v>10.209914023747899</v>
      </c>
      <c r="H6" s="4">
        <v>11.9773494840945</v>
      </c>
      <c r="I6" s="2">
        <v>9.4625985353596302</v>
      </c>
      <c r="J6" s="4">
        <v>9.1531556499506905</v>
      </c>
      <c r="K6" s="2">
        <v>9.5045701452353502</v>
      </c>
      <c r="L6" s="4">
        <v>99.482671612449195</v>
      </c>
      <c r="M6" s="2">
        <v>100.42733753716399</v>
      </c>
    </row>
    <row r="7" spans="1:13" x14ac:dyDescent="0.25">
      <c r="A7" s="1"/>
      <c r="B7" s="1" t="b">
        <v>0</v>
      </c>
      <c r="C7" s="1" t="s">
        <v>19</v>
      </c>
      <c r="D7" s="1" t="s">
        <v>145</v>
      </c>
      <c r="E7" s="2">
        <v>46.546389782405498</v>
      </c>
      <c r="F7" s="4">
        <v>46.503190445549698</v>
      </c>
      <c r="G7" s="2">
        <v>46.766841079862203</v>
      </c>
      <c r="H7" s="4">
        <v>46.7803689912542</v>
      </c>
      <c r="I7" s="2">
        <v>46.914021326081802</v>
      </c>
      <c r="J7" s="4">
        <v>45.228302983554897</v>
      </c>
      <c r="K7" s="2">
        <v>46.403382188219602</v>
      </c>
      <c r="L7" s="4">
        <v>101.135668295356</v>
      </c>
      <c r="M7" s="2">
        <v>100.91336348690101</v>
      </c>
    </row>
    <row r="8" spans="1:13" x14ac:dyDescent="0.25">
      <c r="A8" s="1"/>
      <c r="B8" s="1" t="b">
        <v>0</v>
      </c>
      <c r="C8" s="1" t="s">
        <v>38</v>
      </c>
      <c r="D8" s="1" t="s">
        <v>145</v>
      </c>
      <c r="E8" s="2">
        <v>187.863351427878</v>
      </c>
      <c r="F8" s="4">
        <v>186.57431354869101</v>
      </c>
      <c r="G8" s="2">
        <v>187.960137092042</v>
      </c>
      <c r="H8" s="4">
        <v>188.05417751781701</v>
      </c>
      <c r="I8" s="2">
        <v>188.36029475971</v>
      </c>
      <c r="J8" s="4">
        <v>181.917018731935</v>
      </c>
      <c r="K8" s="2">
        <v>187.54012848751501</v>
      </c>
      <c r="L8" s="4">
        <v>98.775274833999006</v>
      </c>
      <c r="M8" s="2">
        <v>100.286615691413</v>
      </c>
    </row>
    <row r="9" spans="1:13" x14ac:dyDescent="0.25">
      <c r="A9" s="1"/>
      <c r="B9" s="1" t="b">
        <v>0</v>
      </c>
      <c r="C9" s="1" t="s">
        <v>44</v>
      </c>
      <c r="D9" s="1" t="s">
        <v>145</v>
      </c>
      <c r="E9" s="2">
        <v>1002.57256656655</v>
      </c>
      <c r="F9" s="4">
        <v>1002.82090362208</v>
      </c>
      <c r="G9" s="2">
        <v>1002.56753138736</v>
      </c>
      <c r="H9" s="4">
        <v>1002.53037255203</v>
      </c>
      <c r="I9" s="2">
        <v>1002.4876139964</v>
      </c>
      <c r="J9" s="4">
        <v>1003.86364954794</v>
      </c>
      <c r="K9" s="2">
        <v>1002.67675949163</v>
      </c>
      <c r="L9" s="4">
        <v>97.522366669359698</v>
      </c>
      <c r="M9" s="2">
        <v>99.8340197443394</v>
      </c>
    </row>
    <row r="10" spans="1:13" x14ac:dyDescent="0.25">
      <c r="A10" s="1"/>
      <c r="B10" s="1" t="b">
        <v>0</v>
      </c>
      <c r="C10" s="1" t="s">
        <v>81</v>
      </c>
      <c r="D10" s="1" t="s">
        <v>145</v>
      </c>
      <c r="E10" s="2">
        <v>-5.66911213362652E-3</v>
      </c>
      <c r="F10" s="4">
        <v>-2.4227338052900801E-3</v>
      </c>
      <c r="G10" s="2">
        <v>-9.4354943245788594E-3</v>
      </c>
      <c r="H10" s="4">
        <v>-1.9707698390915501E-2</v>
      </c>
      <c r="I10" s="2">
        <v>-2.2045237940824799E-2</v>
      </c>
      <c r="J10" s="4">
        <v>-2.0529732128099599E-2</v>
      </c>
      <c r="K10" s="2">
        <v>-1.9200530438443501E-2</v>
      </c>
      <c r="L10" s="4">
        <v>95.922293606662805</v>
      </c>
      <c r="M10" s="2">
        <v>96.199181654256193</v>
      </c>
    </row>
    <row r="11" spans="1:13" x14ac:dyDescent="0.25">
      <c r="A11" s="1"/>
      <c r="B11" s="1" t="b">
        <v>0</v>
      </c>
      <c r="C11" s="1" t="s">
        <v>111</v>
      </c>
      <c r="D11" s="1" t="s">
        <v>145</v>
      </c>
      <c r="E11" s="2">
        <v>12.3466549563668</v>
      </c>
      <c r="F11" s="4">
        <v>13.6773903163461</v>
      </c>
      <c r="G11" s="2">
        <v>9.9435978205123003</v>
      </c>
      <c r="H11" s="4">
        <v>11.830675403258001</v>
      </c>
      <c r="I11" s="2">
        <v>9.1341076317314407</v>
      </c>
      <c r="J11" s="4">
        <v>8.8560216018365399</v>
      </c>
      <c r="K11" s="2">
        <v>9.1858443419332492</v>
      </c>
      <c r="L11" s="4">
        <v>98.4291520160738</v>
      </c>
      <c r="M11" s="2">
        <v>98.537736089471693</v>
      </c>
    </row>
    <row r="12" spans="1:13" x14ac:dyDescent="0.25">
      <c r="A12" s="1"/>
      <c r="B12" s="1" t="b">
        <v>0</v>
      </c>
      <c r="C12" s="1" t="s">
        <v>54</v>
      </c>
      <c r="D12" s="1" t="s">
        <v>145</v>
      </c>
      <c r="E12" s="2">
        <v>185.60677359273001</v>
      </c>
      <c r="F12" s="4">
        <v>185.12715772199701</v>
      </c>
      <c r="G12" s="2">
        <v>184.98402521926101</v>
      </c>
      <c r="H12" s="4">
        <v>185.44774056581801</v>
      </c>
      <c r="I12" s="2">
        <v>185.453031576722</v>
      </c>
      <c r="J12" s="4">
        <v>178.71702403651901</v>
      </c>
      <c r="K12" s="2">
        <v>185.445970281569</v>
      </c>
      <c r="L12" s="4">
        <v>100.67105277023499</v>
      </c>
      <c r="M12" s="2">
        <v>101.949977653451</v>
      </c>
    </row>
    <row r="13" spans="1:13" x14ac:dyDescent="0.25">
      <c r="A13" s="1"/>
      <c r="B13" s="1" t="b">
        <v>0</v>
      </c>
      <c r="C13" s="1" t="s">
        <v>81</v>
      </c>
      <c r="D13" s="1" t="s">
        <v>145</v>
      </c>
      <c r="E13" s="2">
        <v>-1.2394873208603699E-2</v>
      </c>
      <c r="F13" s="4">
        <v>-4.8532131174765097E-3</v>
      </c>
      <c r="G13" s="2">
        <v>-1.91457418076664E-2</v>
      </c>
      <c r="H13" s="4">
        <v>-2.1905732044779799E-2</v>
      </c>
      <c r="I13" s="2">
        <v>-2.5938872467372798E-2</v>
      </c>
      <c r="J13" s="4">
        <v>-2.44639300274343E-2</v>
      </c>
      <c r="K13" s="2">
        <v>-2.60913074426487E-2</v>
      </c>
      <c r="L13" s="4">
        <v>96.586250864985104</v>
      </c>
      <c r="M13" s="2">
        <v>96.069388687156703</v>
      </c>
    </row>
    <row r="14" spans="1:13" x14ac:dyDescent="0.25">
      <c r="A14" s="1"/>
      <c r="B14" s="1" t="b">
        <v>0</v>
      </c>
      <c r="C14" s="1" t="s">
        <v>18</v>
      </c>
      <c r="D14" s="1" t="s">
        <v>145</v>
      </c>
      <c r="E14" s="2">
        <v>-1.4387413838489399E-3</v>
      </c>
      <c r="F14" s="4">
        <v>3.6005067780795698E-3</v>
      </c>
      <c r="G14" s="2">
        <v>-1.2933231627131701E-3</v>
      </c>
      <c r="H14" s="4">
        <v>-9.6223462462059102E-3</v>
      </c>
      <c r="I14" s="2">
        <v>-1.0793493952771401E-3</v>
      </c>
      <c r="J14" s="4">
        <v>4.6924805286164699E-4</v>
      </c>
      <c r="K14" s="2">
        <v>3.1292888992302901E-3</v>
      </c>
      <c r="L14" s="4">
        <v>95.272457119573403</v>
      </c>
      <c r="M14" s="2">
        <v>96.272876386444807</v>
      </c>
    </row>
    <row r="15" spans="1:13" x14ac:dyDescent="0.25">
      <c r="A15" s="1"/>
      <c r="B15" s="1" t="b">
        <v>0</v>
      </c>
      <c r="C15" s="1" t="s">
        <v>64</v>
      </c>
      <c r="D15" s="1" t="s">
        <v>53</v>
      </c>
      <c r="E15" s="2">
        <v>0.19472289965808001</v>
      </c>
      <c r="F15" s="4">
        <v>0.19750004737496499</v>
      </c>
      <c r="G15" s="2">
        <v>0.146993003487177</v>
      </c>
      <c r="H15" s="4">
        <v>0.167659341554799</v>
      </c>
      <c r="I15" s="2">
        <v>0.181508081788607</v>
      </c>
      <c r="J15" s="4">
        <v>0.125255064932941</v>
      </c>
      <c r="K15" s="2">
        <v>0.14031403933516201</v>
      </c>
      <c r="L15" s="4">
        <v>85.822054864933506</v>
      </c>
      <c r="M15" s="2">
        <v>86.256834831305497</v>
      </c>
    </row>
    <row r="16" spans="1:13" x14ac:dyDescent="0.25">
      <c r="A16" s="1"/>
      <c r="B16" s="1" t="b">
        <v>0</v>
      </c>
      <c r="C16" s="1" t="s">
        <v>5</v>
      </c>
      <c r="D16" s="1" t="s">
        <v>53</v>
      </c>
      <c r="E16" s="2">
        <v>0.161248988746856</v>
      </c>
      <c r="F16" s="4">
        <v>0.159208303197345</v>
      </c>
      <c r="G16" s="2">
        <v>0.13353812236791299</v>
      </c>
      <c r="H16" s="4">
        <v>0.13108211028380801</v>
      </c>
      <c r="I16" s="2">
        <v>0.16854809515924801</v>
      </c>
      <c r="J16" s="4">
        <v>0.11053788416952</v>
      </c>
      <c r="K16" s="2">
        <v>0.12813523991261899</v>
      </c>
      <c r="L16" s="4">
        <v>90.847866838551298</v>
      </c>
      <c r="M16" s="2">
        <v>87.157356050249803</v>
      </c>
    </row>
    <row r="17" spans="1:13" x14ac:dyDescent="0.25">
      <c r="A17" s="1"/>
      <c r="B17" s="1" t="b">
        <v>0</v>
      </c>
      <c r="C17" s="1" t="s">
        <v>80</v>
      </c>
      <c r="D17" s="1" t="s">
        <v>53</v>
      </c>
      <c r="E17" s="2">
        <v>0.154220197747614</v>
      </c>
      <c r="F17" s="4">
        <v>0.15993849723732501</v>
      </c>
      <c r="G17" s="2">
        <v>0.130590178454215</v>
      </c>
      <c r="H17" s="4">
        <v>0.13117782766486299</v>
      </c>
      <c r="I17" s="2">
        <v>0.162566326001299</v>
      </c>
      <c r="J17" s="4">
        <v>0.104843972892597</v>
      </c>
      <c r="K17" s="2">
        <v>0.131727643034172</v>
      </c>
      <c r="L17" s="4">
        <v>93.446030201589807</v>
      </c>
      <c r="M17" s="2">
        <v>85.783584306230495</v>
      </c>
    </row>
    <row r="18" spans="1:13" x14ac:dyDescent="0.25">
      <c r="A18" s="1"/>
      <c r="B18" s="1" t="b">
        <v>0</v>
      </c>
      <c r="C18" s="1" t="s">
        <v>24</v>
      </c>
      <c r="D18" s="1" t="s">
        <v>53</v>
      </c>
      <c r="E18" s="2">
        <v>0.17264039787475399</v>
      </c>
      <c r="F18" s="4">
        <v>0.159682822688686</v>
      </c>
      <c r="G18" s="2">
        <v>0.11689847936116</v>
      </c>
      <c r="H18" s="4">
        <v>0.15970631879990899</v>
      </c>
      <c r="I18" s="2">
        <v>0.15237244180558901</v>
      </c>
      <c r="J18" s="4">
        <v>0.11731915257938801</v>
      </c>
      <c r="K18" s="2">
        <v>0.122720311054883</v>
      </c>
      <c r="L18" s="4">
        <v>93.359256540223697</v>
      </c>
      <c r="M18" s="2">
        <v>82.781685371787802</v>
      </c>
    </row>
    <row r="19" spans="1:13" x14ac:dyDescent="0.25">
      <c r="A19" s="1"/>
      <c r="B19" s="1" t="b">
        <v>0</v>
      </c>
      <c r="C19" s="1" t="s">
        <v>152</v>
      </c>
      <c r="D19" s="1" t="s">
        <v>53</v>
      </c>
      <c r="E19" s="2">
        <v>0.16420781479917201</v>
      </c>
      <c r="F19" s="4">
        <v>0.14841862839390901</v>
      </c>
      <c r="G19" s="2">
        <v>0.115503451404806</v>
      </c>
      <c r="H19" s="4">
        <v>0.133544101553179</v>
      </c>
      <c r="I19" s="2">
        <v>0.162083699852938</v>
      </c>
      <c r="J19" s="4">
        <v>0.118991679617105</v>
      </c>
      <c r="K19" s="2">
        <v>0.111754221947774</v>
      </c>
      <c r="L19" s="4">
        <v>92.115914437024998</v>
      </c>
      <c r="M19" s="2">
        <v>80.405824022828298</v>
      </c>
    </row>
    <row r="20" spans="1:13" x14ac:dyDescent="0.25">
      <c r="A20" s="1"/>
      <c r="B20" s="1" t="b">
        <v>0</v>
      </c>
      <c r="C20" s="1" t="s">
        <v>120</v>
      </c>
      <c r="D20" s="1" t="s">
        <v>53</v>
      </c>
      <c r="E20" s="2">
        <v>0.164719386926515</v>
      </c>
      <c r="F20" s="4">
        <v>0.14903102506310101</v>
      </c>
      <c r="G20" s="2">
        <v>0.13138346076923099</v>
      </c>
      <c r="H20" s="4">
        <v>0.132215481506927</v>
      </c>
      <c r="I20" s="2">
        <v>0.151593105918232</v>
      </c>
      <c r="J20" s="4">
        <v>0.104937834563266</v>
      </c>
      <c r="K20" s="2">
        <v>0.119682870892432</v>
      </c>
      <c r="L20" s="4">
        <v>89.551823581687998</v>
      </c>
      <c r="M20" s="2">
        <v>75.527742432064898</v>
      </c>
    </row>
    <row r="21" spans="1:13" x14ac:dyDescent="0.25">
      <c r="A21" s="1"/>
      <c r="B21" s="1" t="b">
        <v>0</v>
      </c>
      <c r="C21" s="1" t="s">
        <v>110</v>
      </c>
      <c r="D21" s="1" t="s">
        <v>53</v>
      </c>
      <c r="E21" s="2">
        <v>0.14680937284529999</v>
      </c>
      <c r="F21" s="4">
        <v>0.14802048077656799</v>
      </c>
      <c r="G21" s="2">
        <v>0.110808092273723</v>
      </c>
      <c r="H21" s="4">
        <v>0.115700449495416</v>
      </c>
      <c r="I21" s="2">
        <v>0.15285845121841299</v>
      </c>
      <c r="J21" s="4">
        <v>0.106346506380199</v>
      </c>
      <c r="K21" s="2">
        <v>0.107778196781372</v>
      </c>
      <c r="L21" s="4">
        <v>86.698245207309498</v>
      </c>
      <c r="M21" s="2">
        <v>72.553550043193297</v>
      </c>
    </row>
    <row r="22" spans="1:13" x14ac:dyDescent="0.25">
      <c r="A22" s="1"/>
      <c r="B22" s="1" t="b">
        <v>0</v>
      </c>
      <c r="C22" s="1" t="s">
        <v>171</v>
      </c>
      <c r="D22" s="1" t="s">
        <v>53</v>
      </c>
      <c r="E22" s="2">
        <v>0.27995576125134702</v>
      </c>
      <c r="F22" s="4">
        <v>0.281034486107059</v>
      </c>
      <c r="G22" s="2">
        <v>0.219444465075393</v>
      </c>
      <c r="H22" s="4">
        <v>0.239289004570714</v>
      </c>
      <c r="I22" s="2">
        <v>0.246310306574371</v>
      </c>
      <c r="J22" s="4">
        <v>0.203475550105502</v>
      </c>
      <c r="K22" s="2">
        <v>0.21246551480954001</v>
      </c>
      <c r="L22" s="4">
        <v>86.475298602793004</v>
      </c>
      <c r="M22" s="2">
        <v>72.035272203859407</v>
      </c>
    </row>
    <row r="23" spans="1:13" x14ac:dyDescent="0.25">
      <c r="A23" s="1"/>
      <c r="B23" s="1" t="b">
        <v>0</v>
      </c>
      <c r="C23" s="1" t="s">
        <v>32</v>
      </c>
      <c r="D23" s="1" t="s">
        <v>53</v>
      </c>
      <c r="E23" s="2">
        <v>0.25362090916885499</v>
      </c>
      <c r="F23" s="4">
        <v>0.23886239487269401</v>
      </c>
      <c r="G23" s="2">
        <v>0.20809164572199099</v>
      </c>
      <c r="H23" s="4">
        <v>0.234580209916597</v>
      </c>
      <c r="I23" s="2">
        <v>0.240098998196975</v>
      </c>
      <c r="J23" s="4">
        <v>0.18180951711448701</v>
      </c>
      <c r="K23" s="2">
        <v>0.19328813136436801</v>
      </c>
      <c r="L23" s="4">
        <v>84.105104904684794</v>
      </c>
      <c r="M23" s="2">
        <v>69.999927307917204</v>
      </c>
    </row>
    <row r="24" spans="1:13" x14ac:dyDescent="0.25">
      <c r="A24" s="1"/>
      <c r="B24" s="1" t="b">
        <v>0</v>
      </c>
      <c r="C24" s="1" t="s">
        <v>85</v>
      </c>
      <c r="D24" s="1" t="s">
        <v>53</v>
      </c>
      <c r="E24" s="2">
        <v>0.15903693165789401</v>
      </c>
      <c r="F24" s="4">
        <v>0.148202970409756</v>
      </c>
      <c r="G24" s="2">
        <v>0.118687304972509</v>
      </c>
      <c r="H24" s="4">
        <v>0.142263919298525</v>
      </c>
      <c r="I24" s="2">
        <v>0.163690421432998</v>
      </c>
      <c r="J24" s="4">
        <v>0.107165278439759</v>
      </c>
      <c r="K24" s="2">
        <v>8.55327966026177E-2</v>
      </c>
      <c r="L24" s="4">
        <v>88.115029254350702</v>
      </c>
      <c r="M24" s="2">
        <v>71.676967079092606</v>
      </c>
    </row>
    <row r="25" spans="1:13" x14ac:dyDescent="0.25">
      <c r="A25" s="1"/>
      <c r="B25" s="1" t="b">
        <v>0</v>
      </c>
      <c r="C25" s="1" t="s">
        <v>81</v>
      </c>
      <c r="D25" s="1" t="s">
        <v>145</v>
      </c>
      <c r="E25" s="2">
        <v>-1.47070135506247E-2</v>
      </c>
      <c r="F25" s="4">
        <v>-1.2108483912923899E-2</v>
      </c>
      <c r="G25" s="2">
        <v>-1.96022764370825E-2</v>
      </c>
      <c r="H25" s="4">
        <v>-1.9670712955724499E-2</v>
      </c>
      <c r="I25" s="2">
        <v>-2.7913242657671599E-2</v>
      </c>
      <c r="J25" s="4">
        <v>-2.71086242029328E-2</v>
      </c>
      <c r="K25" s="2">
        <v>-2.93572729154793E-2</v>
      </c>
      <c r="L25" s="4">
        <v>107.342215602867</v>
      </c>
      <c r="M25" s="2">
        <v>85.142941460898598</v>
      </c>
    </row>
    <row r="26" spans="1:13" x14ac:dyDescent="0.25">
      <c r="A26" s="1"/>
      <c r="B26" s="1" t="b">
        <v>0</v>
      </c>
      <c r="C26" s="1" t="s">
        <v>50</v>
      </c>
      <c r="D26" s="1" t="s">
        <v>145</v>
      </c>
      <c r="E26" s="2">
        <v>95.826672284554206</v>
      </c>
      <c r="F26" s="4">
        <v>93.541214821815899</v>
      </c>
      <c r="G26" s="2">
        <v>91.346125145685093</v>
      </c>
      <c r="H26" s="4">
        <v>90.456651798056896</v>
      </c>
      <c r="I26" s="2">
        <v>90.764302602563305</v>
      </c>
      <c r="J26" s="4">
        <v>82.953478417500307</v>
      </c>
      <c r="K26" s="2">
        <v>86.886132875512203</v>
      </c>
      <c r="L26" s="4">
        <v>105.42149799604501</v>
      </c>
      <c r="M26" s="2">
        <v>85.228275281742398</v>
      </c>
    </row>
    <row r="27" spans="1:13" x14ac:dyDescent="0.25">
      <c r="A27" s="1"/>
      <c r="B27" s="1" t="b">
        <v>0</v>
      </c>
      <c r="C27" s="1" t="s">
        <v>18</v>
      </c>
      <c r="D27" s="1" t="s">
        <v>145</v>
      </c>
      <c r="E27" s="2">
        <v>4.3325191696034103E-3</v>
      </c>
      <c r="F27" s="4">
        <v>-1.3774021516498201E-3</v>
      </c>
      <c r="G27" s="2">
        <v>-3.6821469217397699E-3</v>
      </c>
      <c r="H27" s="4">
        <v>4.1918303044745E-3</v>
      </c>
      <c r="I27" s="2">
        <v>-3.5363761287570301E-3</v>
      </c>
      <c r="J27" s="4">
        <v>2.3728492818908301E-4</v>
      </c>
      <c r="K27" s="2">
        <v>7.3510903905393598E-3</v>
      </c>
      <c r="L27" s="4">
        <v>109.89307555315099</v>
      </c>
      <c r="M27" s="2">
        <v>90.297077502543999</v>
      </c>
    </row>
    <row r="28" spans="1:13" x14ac:dyDescent="0.25">
      <c r="A28" s="1"/>
      <c r="B28" s="1" t="b">
        <v>0</v>
      </c>
      <c r="C28" s="1" t="s">
        <v>90</v>
      </c>
      <c r="D28" s="1" t="s">
        <v>53</v>
      </c>
      <c r="E28" s="2">
        <v>0.17163632778819399</v>
      </c>
      <c r="F28" s="4">
        <v>0.16368487744972601</v>
      </c>
      <c r="G28" s="2">
        <v>0.13295253854187999</v>
      </c>
      <c r="H28" s="4">
        <v>0.15077599471797201</v>
      </c>
      <c r="I28" s="2">
        <v>0.152636753722901</v>
      </c>
      <c r="J28" s="4">
        <v>0.122029430594343</v>
      </c>
      <c r="K28" s="2">
        <v>0.119789520045284</v>
      </c>
      <c r="L28" s="4">
        <v>93.8484136379017</v>
      </c>
      <c r="M28" s="2">
        <v>78.329704717239906</v>
      </c>
    </row>
    <row r="29" spans="1:13" x14ac:dyDescent="0.25">
      <c r="A29" s="1"/>
      <c r="B29" s="1" t="b">
        <v>0</v>
      </c>
      <c r="C29" s="1" t="s">
        <v>113</v>
      </c>
      <c r="D29" s="1" t="s">
        <v>53</v>
      </c>
      <c r="E29" s="2">
        <v>0.171453325145934</v>
      </c>
      <c r="F29" s="4">
        <v>0.183579041004265</v>
      </c>
      <c r="G29" s="2">
        <v>0.142040295389674</v>
      </c>
      <c r="H29" s="4">
        <v>0.14532091326583599</v>
      </c>
      <c r="I29" s="2">
        <v>0.15969042262042901</v>
      </c>
      <c r="J29" s="4">
        <v>0.10694197076020701</v>
      </c>
      <c r="K29" s="2">
        <v>0.12336093616793101</v>
      </c>
      <c r="L29" s="4">
        <v>90.022164693154195</v>
      </c>
      <c r="M29" s="2">
        <v>73.785246364748303</v>
      </c>
    </row>
    <row r="30" spans="1:13" x14ac:dyDescent="0.25">
      <c r="A30" s="1"/>
      <c r="B30" s="1" t="b">
        <v>0</v>
      </c>
      <c r="C30" s="1" t="s">
        <v>103</v>
      </c>
      <c r="D30" s="1" t="s">
        <v>53</v>
      </c>
      <c r="E30" s="2">
        <v>0.19666338729115199</v>
      </c>
      <c r="F30" s="4">
        <v>0.200344422837895</v>
      </c>
      <c r="G30" s="2">
        <v>0.173917574988663</v>
      </c>
      <c r="H30" s="4">
        <v>0.188845216248646</v>
      </c>
      <c r="I30" s="2">
        <v>0.204522869107958</v>
      </c>
      <c r="J30" s="4">
        <v>0.14909207662997701</v>
      </c>
      <c r="K30" s="2">
        <v>0.15518363158627599</v>
      </c>
      <c r="L30" s="4">
        <v>89.044014420515595</v>
      </c>
      <c r="M30" s="2">
        <v>72.2721815503985</v>
      </c>
    </row>
    <row r="31" spans="1:13" x14ac:dyDescent="0.25">
      <c r="A31" s="1"/>
      <c r="B31" s="1" t="b">
        <v>0</v>
      </c>
      <c r="C31" s="1" t="s">
        <v>131</v>
      </c>
      <c r="D31" s="1" t="s">
        <v>53</v>
      </c>
      <c r="E31" s="2">
        <v>0.145998766801268</v>
      </c>
      <c r="F31" s="4">
        <v>0.14620731729305</v>
      </c>
      <c r="G31" s="2">
        <v>0.116639246755336</v>
      </c>
      <c r="H31" s="4">
        <v>0.139374516814633</v>
      </c>
      <c r="I31" s="2">
        <v>0.15776100095461601</v>
      </c>
      <c r="J31" s="4">
        <v>0.11133664700046</v>
      </c>
      <c r="K31" s="2">
        <v>0.11028484184205201</v>
      </c>
      <c r="L31" s="4">
        <v>90.155878795542705</v>
      </c>
      <c r="M31" s="2">
        <v>73.897434479158306</v>
      </c>
    </row>
    <row r="32" spans="1:13" x14ac:dyDescent="0.25">
      <c r="A32" s="1"/>
      <c r="B32" s="1" t="b">
        <v>0</v>
      </c>
      <c r="C32" s="1" t="s">
        <v>88</v>
      </c>
      <c r="D32" s="1" t="s">
        <v>53</v>
      </c>
      <c r="E32" s="2">
        <v>0.17917687515710701</v>
      </c>
      <c r="F32" s="4">
        <v>0.19937360725508299</v>
      </c>
      <c r="G32" s="2">
        <v>0.126474993777417</v>
      </c>
      <c r="H32" s="4">
        <v>0.15968022801492299</v>
      </c>
      <c r="I32" s="2">
        <v>0.16806702592091799</v>
      </c>
      <c r="J32" s="4">
        <v>0.10111388334483699</v>
      </c>
      <c r="K32" s="2">
        <v>0.133771141273274</v>
      </c>
      <c r="L32" s="4">
        <v>87.708032564418701</v>
      </c>
      <c r="M32" s="2">
        <v>71.604935073854705</v>
      </c>
    </row>
    <row r="33" spans="1:13" x14ac:dyDescent="0.25">
      <c r="A33" s="1"/>
      <c r="B33" s="1" t="b">
        <v>0</v>
      </c>
      <c r="C33" s="1" t="s">
        <v>89</v>
      </c>
      <c r="D33" s="1" t="s">
        <v>53</v>
      </c>
      <c r="E33" s="2">
        <v>0.846597770795946</v>
      </c>
      <c r="F33" s="4">
        <v>0.84780585337265502</v>
      </c>
      <c r="G33" s="2">
        <v>0.82386104639898505</v>
      </c>
      <c r="H33" s="4">
        <v>0.81100742936458203</v>
      </c>
      <c r="I33" s="2">
        <v>0.85911400723544795</v>
      </c>
      <c r="J33" s="4">
        <v>0.75097953626652003</v>
      </c>
      <c r="K33" s="2">
        <v>0.75476961239402496</v>
      </c>
      <c r="L33" s="4">
        <v>86.726287700761404</v>
      </c>
      <c r="M33" s="2">
        <v>70.919131227674896</v>
      </c>
    </row>
    <row r="34" spans="1:13" x14ac:dyDescent="0.25">
      <c r="A34" s="1"/>
      <c r="B34" s="1" t="b">
        <v>0</v>
      </c>
      <c r="C34" s="1" t="s">
        <v>142</v>
      </c>
      <c r="D34" s="1" t="s">
        <v>53</v>
      </c>
      <c r="E34" s="2">
        <v>0.16117259882493501</v>
      </c>
      <c r="F34" s="4">
        <v>0.15358806737932501</v>
      </c>
      <c r="G34" s="2">
        <v>0.12791896427795599</v>
      </c>
      <c r="H34" s="4">
        <v>0.17018626800151701</v>
      </c>
      <c r="I34" s="2">
        <v>0.15468209755325099</v>
      </c>
      <c r="J34" s="4">
        <v>0.104148484531993</v>
      </c>
      <c r="K34" s="2">
        <v>0.110484905994546</v>
      </c>
      <c r="L34" s="4">
        <v>87.8769549247653</v>
      </c>
      <c r="M34" s="2">
        <v>71.1167617832822</v>
      </c>
    </row>
    <row r="35" spans="1:13" x14ac:dyDescent="0.25">
      <c r="A35" s="1"/>
      <c r="B35" s="1" t="b">
        <v>0</v>
      </c>
      <c r="C35" s="1" t="s">
        <v>21</v>
      </c>
      <c r="D35" s="1" t="s">
        <v>53</v>
      </c>
      <c r="E35" s="2">
        <v>0.165933295716716</v>
      </c>
      <c r="F35" s="4">
        <v>0.14663465653546601</v>
      </c>
      <c r="G35" s="2">
        <v>0.12277205303413299</v>
      </c>
      <c r="H35" s="4">
        <v>0.118658608854842</v>
      </c>
      <c r="I35" s="2">
        <v>0.15133036875261699</v>
      </c>
      <c r="J35" s="4">
        <v>0.10556017787137099</v>
      </c>
      <c r="K35" s="2">
        <v>0.11213212121135201</v>
      </c>
      <c r="L35" s="4">
        <v>90.700113926288594</v>
      </c>
      <c r="M35" s="2">
        <v>73.911680456299095</v>
      </c>
    </row>
    <row r="36" spans="1:13" x14ac:dyDescent="0.25">
      <c r="A36" s="1"/>
      <c r="B36" s="1" t="b">
        <v>0</v>
      </c>
      <c r="C36" s="1" t="s">
        <v>71</v>
      </c>
      <c r="D36" s="1" t="s">
        <v>53</v>
      </c>
      <c r="E36" s="2">
        <v>0.17498723760743101</v>
      </c>
      <c r="F36" s="4">
        <v>0.17115007370677501</v>
      </c>
      <c r="G36" s="2">
        <v>0.11678427067849401</v>
      </c>
      <c r="H36" s="4">
        <v>0.136024590503001</v>
      </c>
      <c r="I36" s="2">
        <v>0.137109307656332</v>
      </c>
      <c r="J36" s="4">
        <v>0.10804809670354899</v>
      </c>
      <c r="K36" s="2">
        <v>0.116518948472474</v>
      </c>
      <c r="L36" s="4">
        <v>95.307665377531606</v>
      </c>
      <c r="M36" s="2">
        <v>78.869898801758694</v>
      </c>
    </row>
    <row r="37" spans="1:13" x14ac:dyDescent="0.25">
      <c r="A37" s="1"/>
      <c r="B37" s="1" t="b">
        <v>0</v>
      </c>
      <c r="C37" s="1" t="s">
        <v>65</v>
      </c>
      <c r="D37" s="1" t="s">
        <v>53</v>
      </c>
      <c r="E37" s="2">
        <v>0.162460390280591</v>
      </c>
      <c r="F37" s="4">
        <v>0.15874078585347201</v>
      </c>
      <c r="G37" s="2">
        <v>0.13058518215213499</v>
      </c>
      <c r="H37" s="4">
        <v>0.122717916824924</v>
      </c>
      <c r="I37" s="2">
        <v>0.12917139287033599</v>
      </c>
      <c r="J37" s="4">
        <v>9.8916026545252903E-2</v>
      </c>
      <c r="K37" s="2">
        <v>0.104986539576068</v>
      </c>
      <c r="L37" s="4">
        <v>102.23265082939</v>
      </c>
      <c r="M37" s="2">
        <v>82.867244788750497</v>
      </c>
    </row>
    <row r="38" spans="1:13" x14ac:dyDescent="0.25">
      <c r="A38" s="1"/>
      <c r="B38" s="1" t="b">
        <v>0</v>
      </c>
      <c r="C38" s="1" t="s">
        <v>81</v>
      </c>
      <c r="D38" s="1" t="s">
        <v>145</v>
      </c>
      <c r="E38" s="2">
        <v>-8.1576503599042408E-3</v>
      </c>
      <c r="F38" s="4">
        <v>-6.0454656011183798E-3</v>
      </c>
      <c r="G38" s="2">
        <v>-1.32984308454707E-2</v>
      </c>
      <c r="H38" s="4">
        <v>-1.5885708530066801E-2</v>
      </c>
      <c r="I38" s="2">
        <v>-2.4226284325768701E-2</v>
      </c>
      <c r="J38" s="4">
        <v>-2.2325991282628001E-2</v>
      </c>
      <c r="K38" s="2">
        <v>-2.6118546340918401E-2</v>
      </c>
      <c r="L38" s="4">
        <v>108.56603919392199</v>
      </c>
      <c r="M38" s="2">
        <v>87.494137634186899</v>
      </c>
    </row>
    <row r="39" spans="1:13" x14ac:dyDescent="0.25">
      <c r="A39" s="1"/>
      <c r="B39" s="1" t="b">
        <v>0</v>
      </c>
      <c r="C39" s="1" t="s">
        <v>50</v>
      </c>
      <c r="D39" s="1" t="s">
        <v>145</v>
      </c>
      <c r="E39" s="2">
        <v>97.986737820610998</v>
      </c>
      <c r="F39" s="4">
        <v>95.067953501162506</v>
      </c>
      <c r="G39" s="2">
        <v>92.381890744545103</v>
      </c>
      <c r="H39" s="4">
        <v>91.9222280675002</v>
      </c>
      <c r="I39" s="2">
        <v>92.582009579593503</v>
      </c>
      <c r="J39" s="4">
        <v>84.278596486599398</v>
      </c>
      <c r="K39" s="2">
        <v>88.446931886782593</v>
      </c>
      <c r="L39" s="4">
        <v>104.71049491781</v>
      </c>
      <c r="M39" s="2">
        <v>87.588695829671906</v>
      </c>
    </row>
    <row r="40" spans="1:13" x14ac:dyDescent="0.25">
      <c r="A40" s="1"/>
      <c r="B40" s="1" t="b">
        <v>0</v>
      </c>
      <c r="C40" s="1" t="s">
        <v>18</v>
      </c>
      <c r="D40" s="1" t="s">
        <v>145</v>
      </c>
      <c r="E40" s="2">
        <v>1.86710059936201E-2</v>
      </c>
      <c r="F40" s="4">
        <v>1.60134682000172E-2</v>
      </c>
      <c r="G40" s="2">
        <v>1.2922110209266599E-2</v>
      </c>
      <c r="H40" s="4">
        <v>4.5036620479305999E-3</v>
      </c>
      <c r="I40" s="2">
        <v>1.2216849957484101E-2</v>
      </c>
      <c r="J40" s="4">
        <v>1.4198844079292301E-2</v>
      </c>
      <c r="K40" s="2">
        <v>1.26083214469512E-2</v>
      </c>
      <c r="L40" s="4">
        <v>105.827440897079</v>
      </c>
      <c r="M40" s="2">
        <v>88.536959871714302</v>
      </c>
    </row>
    <row r="41" spans="1:13" x14ac:dyDescent="0.25">
      <c r="A41" s="1"/>
      <c r="B41" s="1" t="b">
        <v>0</v>
      </c>
      <c r="C41" s="1" t="s">
        <v>118</v>
      </c>
      <c r="D41" s="1" t="s">
        <v>53</v>
      </c>
      <c r="E41" s="2">
        <v>8740.3170139667709</v>
      </c>
      <c r="F41" s="4">
        <v>4913.3355352569597</v>
      </c>
      <c r="G41" s="2">
        <v>4027.81520671215</v>
      </c>
      <c r="H41" s="4">
        <v>4001.84280054285</v>
      </c>
      <c r="I41" s="2">
        <v>2465.5795857358198</v>
      </c>
      <c r="J41" s="4">
        <v>1720.6645283307801</v>
      </c>
      <c r="K41" s="2">
        <v>1397.4761083389101</v>
      </c>
      <c r="L41" s="4">
        <v>101.10870300833299</v>
      </c>
      <c r="M41" s="2">
        <v>88.671799507548698</v>
      </c>
    </row>
    <row r="42" spans="1:13" x14ac:dyDescent="0.25">
      <c r="A42" s="1"/>
      <c r="B42" s="1" t="b">
        <v>0</v>
      </c>
      <c r="C42" s="1" t="s">
        <v>167</v>
      </c>
      <c r="D42" s="1" t="s">
        <v>53</v>
      </c>
      <c r="E42" s="2">
        <v>112112.505780188</v>
      </c>
      <c r="F42" s="4">
        <v>91119.894113230301</v>
      </c>
      <c r="G42" s="2">
        <v>88190.835743989504</v>
      </c>
      <c r="H42" s="4">
        <v>89074.031252574903</v>
      </c>
      <c r="I42" s="2">
        <v>80911.593845338604</v>
      </c>
      <c r="J42" s="4">
        <v>71010.498141773394</v>
      </c>
      <c r="K42" s="2">
        <v>69343.914102908398</v>
      </c>
      <c r="L42" s="4">
        <v>101.789193043588</v>
      </c>
      <c r="M42" s="2">
        <v>87.853495540842005</v>
      </c>
    </row>
    <row r="43" spans="1:13" x14ac:dyDescent="0.25">
      <c r="A43" s="1"/>
      <c r="B43" s="1" t="b">
        <v>0</v>
      </c>
      <c r="C43" s="1" t="s">
        <v>163</v>
      </c>
      <c r="D43" s="1" t="s">
        <v>53</v>
      </c>
      <c r="E43" s="2">
        <v>152562.46236068901</v>
      </c>
      <c r="F43" s="4">
        <v>149148.18126883599</v>
      </c>
      <c r="G43" s="2">
        <v>154282.01468133999</v>
      </c>
      <c r="H43" s="4">
        <v>154905.85132951499</v>
      </c>
      <c r="I43" s="2">
        <v>165225.252135544</v>
      </c>
      <c r="J43" s="4">
        <v>155569.72760300399</v>
      </c>
      <c r="K43" s="2">
        <v>160239.00827307699</v>
      </c>
      <c r="L43" s="4">
        <v>100.603106803847</v>
      </c>
      <c r="M43" s="2">
        <v>86.261864789216801</v>
      </c>
    </row>
    <row r="44" spans="1:13" x14ac:dyDescent="0.25">
      <c r="A44" s="1"/>
      <c r="B44" s="1" t="b">
        <v>0</v>
      </c>
      <c r="C44" s="1" t="s">
        <v>28</v>
      </c>
      <c r="D44" s="1" t="s">
        <v>53</v>
      </c>
      <c r="E44" s="2">
        <v>141804.125829695</v>
      </c>
      <c r="F44" s="4">
        <v>134930.26929178601</v>
      </c>
      <c r="G44" s="2">
        <v>138332.37754699899</v>
      </c>
      <c r="H44" s="4">
        <v>135541.56319149901</v>
      </c>
      <c r="I44" s="2">
        <v>144432.501363082</v>
      </c>
      <c r="J44" s="4">
        <v>135697.07918786601</v>
      </c>
      <c r="K44" s="2">
        <v>141391.466866431</v>
      </c>
      <c r="L44" s="4">
        <v>101.60376132384</v>
      </c>
      <c r="M44" s="2">
        <v>87.7646273808015</v>
      </c>
    </row>
    <row r="45" spans="1:13" x14ac:dyDescent="0.25">
      <c r="A45" s="1"/>
      <c r="B45" s="1" t="b">
        <v>0</v>
      </c>
      <c r="C45" s="1" t="s">
        <v>169</v>
      </c>
      <c r="D45" s="1" t="s">
        <v>53</v>
      </c>
      <c r="E45" s="2">
        <v>76514.238857766395</v>
      </c>
      <c r="F45" s="4">
        <v>69030.517428601903</v>
      </c>
      <c r="G45" s="2">
        <v>68506.5711553484</v>
      </c>
      <c r="H45" s="4">
        <v>68479.287495936296</v>
      </c>
      <c r="I45" s="2">
        <v>65989.012947142095</v>
      </c>
      <c r="J45" s="4">
        <v>60419.417165332103</v>
      </c>
      <c r="K45" s="2">
        <v>63341.708249643198</v>
      </c>
      <c r="L45" s="4">
        <v>104.459365314656</v>
      </c>
      <c r="M45" s="2">
        <v>89.434172347580798</v>
      </c>
    </row>
    <row r="46" spans="1:13" x14ac:dyDescent="0.25">
      <c r="A46" s="1"/>
      <c r="B46" s="1" t="b">
        <v>0</v>
      </c>
      <c r="C46" s="1" t="s">
        <v>125</v>
      </c>
      <c r="D46" s="1" t="s">
        <v>53</v>
      </c>
      <c r="E46" s="2">
        <v>9758.4229602743198</v>
      </c>
      <c r="F46" s="4">
        <v>11164.205000828</v>
      </c>
      <c r="G46" s="2">
        <v>12351.5767456387</v>
      </c>
      <c r="H46" s="4">
        <v>12722.994349893501</v>
      </c>
      <c r="I46" s="2">
        <v>12919.012912345601</v>
      </c>
      <c r="J46" s="4">
        <v>11781.5091311257</v>
      </c>
      <c r="K46" s="2">
        <v>13631.024199338901</v>
      </c>
      <c r="L46" s="4">
        <v>105.793426933205</v>
      </c>
      <c r="M46" s="2">
        <v>90.574218156961606</v>
      </c>
    </row>
    <row r="47" spans="1:13" x14ac:dyDescent="0.25">
      <c r="A47" s="1"/>
      <c r="B47" s="1" t="b">
        <v>0</v>
      </c>
      <c r="C47" s="1" t="s">
        <v>160</v>
      </c>
      <c r="D47" s="1" t="s">
        <v>53</v>
      </c>
      <c r="E47" s="2">
        <v>1628.2607063561099</v>
      </c>
      <c r="F47" s="4">
        <v>2641.5540415004798</v>
      </c>
      <c r="G47" s="2">
        <v>3269.5380454733299</v>
      </c>
      <c r="H47" s="4">
        <v>3354.78256811045</v>
      </c>
      <c r="I47" s="2">
        <v>4045.6680583730999</v>
      </c>
      <c r="J47" s="4">
        <v>3644.0560167230801</v>
      </c>
      <c r="K47" s="2">
        <v>4617.6517379278202</v>
      </c>
      <c r="L47" s="4">
        <v>104.637642978663</v>
      </c>
      <c r="M47" s="2">
        <v>88.783243990307398</v>
      </c>
    </row>
    <row r="48" spans="1:13" x14ac:dyDescent="0.25">
      <c r="A48" s="1"/>
      <c r="B48" s="1" t="b">
        <v>0</v>
      </c>
      <c r="C48" s="1" t="s">
        <v>140</v>
      </c>
      <c r="D48" s="1" t="s">
        <v>53</v>
      </c>
      <c r="E48" s="2">
        <v>554.06738260135398</v>
      </c>
      <c r="F48" s="4">
        <v>1188.8434222006699</v>
      </c>
      <c r="G48" s="2">
        <v>1520.4375198556099</v>
      </c>
      <c r="H48" s="4">
        <v>1571.07001745102</v>
      </c>
      <c r="I48" s="2">
        <v>2093.71738190409</v>
      </c>
      <c r="J48" s="4">
        <v>1901.4027019791899</v>
      </c>
      <c r="K48" s="2">
        <v>2389.4303315197899</v>
      </c>
      <c r="L48" s="4">
        <v>105.188001793783</v>
      </c>
      <c r="M48" s="2">
        <v>90.101719618949801</v>
      </c>
    </row>
    <row r="49" spans="1:13" x14ac:dyDescent="0.25">
      <c r="A49" s="1"/>
      <c r="B49" s="1" t="b">
        <v>0</v>
      </c>
      <c r="C49" s="1" t="s">
        <v>46</v>
      </c>
      <c r="D49" s="1" t="s">
        <v>53</v>
      </c>
      <c r="E49" s="2">
        <v>253.303958854065</v>
      </c>
      <c r="F49" s="4">
        <v>796.54768289870196</v>
      </c>
      <c r="G49" s="2">
        <v>882.94038087034903</v>
      </c>
      <c r="H49" s="4">
        <v>971.40565825268197</v>
      </c>
      <c r="I49" s="2">
        <v>1383.03782576202</v>
      </c>
      <c r="J49" s="4">
        <v>1348.4641436744801</v>
      </c>
      <c r="K49" s="2">
        <v>1759.50095271953</v>
      </c>
      <c r="L49" s="4">
        <v>95.756930711038194</v>
      </c>
      <c r="M49" s="2">
        <v>83.476905767080694</v>
      </c>
    </row>
    <row r="50" spans="1:13" x14ac:dyDescent="0.25">
      <c r="A50" s="1"/>
      <c r="B50" s="1" t="b">
        <v>0</v>
      </c>
      <c r="C50" s="1" t="s">
        <v>63</v>
      </c>
      <c r="D50" s="1" t="s">
        <v>53</v>
      </c>
      <c r="E50" s="2">
        <v>88.648790768553596</v>
      </c>
      <c r="F50" s="4">
        <v>438.66773110461497</v>
      </c>
      <c r="G50" s="2">
        <v>388.61872850252303</v>
      </c>
      <c r="H50" s="4">
        <v>439.842383786921</v>
      </c>
      <c r="I50" s="2">
        <v>696.12691222504805</v>
      </c>
      <c r="J50" s="4">
        <v>645.53172863909595</v>
      </c>
      <c r="K50" s="2">
        <v>918.67638263701303</v>
      </c>
      <c r="L50" s="4">
        <v>85.392823229254105</v>
      </c>
      <c r="M50" s="2">
        <v>74.146216865883304</v>
      </c>
    </row>
    <row r="51" spans="1:13" x14ac:dyDescent="0.25">
      <c r="A51" s="1"/>
      <c r="B51" s="1" t="b">
        <v>0</v>
      </c>
      <c r="C51" s="1" t="s">
        <v>81</v>
      </c>
      <c r="D51" s="1" t="s">
        <v>145</v>
      </c>
      <c r="E51" s="2">
        <v>9.2857660534946304E-2</v>
      </c>
      <c r="F51" s="4">
        <v>9.1961747589680204E-2</v>
      </c>
      <c r="G51" s="2">
        <v>8.5915372602537204E-2</v>
      </c>
      <c r="H51" s="4">
        <v>8.4410661154155506E-2</v>
      </c>
      <c r="I51" s="2">
        <v>8.1583760800156196E-2</v>
      </c>
      <c r="J51" s="4">
        <v>6.4635755692512203E-2</v>
      </c>
      <c r="K51" s="2">
        <v>7.46693312782684E-2</v>
      </c>
      <c r="L51" s="4">
        <v>110.62172374104399</v>
      </c>
      <c r="M51" s="2">
        <v>89.822063985576506</v>
      </c>
    </row>
    <row r="52" spans="1:13" x14ac:dyDescent="0.25">
      <c r="A52" s="1"/>
      <c r="B52" s="1" t="b">
        <v>0</v>
      </c>
      <c r="C52" s="1" t="s">
        <v>50</v>
      </c>
      <c r="D52" s="1" t="s">
        <v>145</v>
      </c>
      <c r="E52" s="2">
        <v>99.364406241009803</v>
      </c>
      <c r="F52" s="4">
        <v>96.640656519904695</v>
      </c>
      <c r="G52" s="2">
        <v>93.531273819898701</v>
      </c>
      <c r="H52" s="4">
        <v>92.563308882005401</v>
      </c>
      <c r="I52" s="2">
        <v>93.759579940914506</v>
      </c>
      <c r="J52" s="4">
        <v>85.4908784206593</v>
      </c>
      <c r="K52" s="2">
        <v>90.131250753838103</v>
      </c>
      <c r="L52" s="4">
        <v>107.29276948602001</v>
      </c>
      <c r="M52" s="2">
        <v>89.672978372601406</v>
      </c>
    </row>
    <row r="53" spans="1:13" x14ac:dyDescent="0.25">
      <c r="A53" s="1"/>
      <c r="B53" s="1" t="b">
        <v>0</v>
      </c>
      <c r="C53" s="1" t="s">
        <v>18</v>
      </c>
      <c r="D53" s="1" t="s">
        <v>145</v>
      </c>
      <c r="E53" s="2">
        <v>2.1032639632951902E-2</v>
      </c>
      <c r="F53" s="4">
        <v>2.0280959231031102E-2</v>
      </c>
      <c r="G53" s="2">
        <v>1.3047526017013001E-2</v>
      </c>
      <c r="H53" s="4">
        <v>2.13265420560927E-2</v>
      </c>
      <c r="I53" s="2">
        <v>1.7370842102479401E-2</v>
      </c>
      <c r="J53" s="4">
        <v>1.4797491497533E-2</v>
      </c>
      <c r="K53" s="2">
        <v>1.72427028726257E-2</v>
      </c>
      <c r="L53" s="4">
        <v>108.265522017748</v>
      </c>
      <c r="M53" s="2">
        <v>90.538298241578502</v>
      </c>
    </row>
    <row r="54" spans="1:13" x14ac:dyDescent="0.25">
      <c r="A54" s="1"/>
      <c r="B54" s="1" t="b">
        <v>0</v>
      </c>
      <c r="C54" s="1" t="s">
        <v>95</v>
      </c>
      <c r="D54" s="1" t="s">
        <v>53</v>
      </c>
      <c r="E54" s="2">
        <v>29.8181576590028</v>
      </c>
      <c r="F54" s="4">
        <v>175.530866171051</v>
      </c>
      <c r="G54" s="2">
        <v>131.352914352364</v>
      </c>
      <c r="H54" s="4">
        <v>151.78946300845101</v>
      </c>
      <c r="I54" s="2">
        <v>261.02836985121399</v>
      </c>
      <c r="J54" s="4">
        <v>244.202399139123</v>
      </c>
      <c r="K54" s="2">
        <v>353.87363803017797</v>
      </c>
      <c r="L54" s="4">
        <v>86.199709388439501</v>
      </c>
      <c r="M54" s="2">
        <v>74.913109983706093</v>
      </c>
    </row>
    <row r="55" spans="1:13" x14ac:dyDescent="0.25">
      <c r="A55" s="1"/>
      <c r="B55" s="1" t="b">
        <v>0</v>
      </c>
      <c r="C55" s="1" t="s">
        <v>155</v>
      </c>
      <c r="D55" s="1" t="s">
        <v>53</v>
      </c>
      <c r="E55" s="2">
        <v>15.0364539990198</v>
      </c>
      <c r="F55" s="4">
        <v>73.3427162749297</v>
      </c>
      <c r="G55" s="2">
        <v>48.800468384099602</v>
      </c>
      <c r="H55" s="4">
        <v>56.461949615302402</v>
      </c>
      <c r="I55" s="2">
        <v>101.25580425660399</v>
      </c>
      <c r="J55" s="4">
        <v>95.055649198857907</v>
      </c>
      <c r="K55" s="2">
        <v>139.42472309346101</v>
      </c>
      <c r="L55" s="4">
        <v>86.002685990813305</v>
      </c>
      <c r="M55" s="2">
        <v>72.174331322659199</v>
      </c>
    </row>
    <row r="56" spans="1:13" x14ac:dyDescent="0.25">
      <c r="A56" s="1"/>
      <c r="B56" s="1" t="b">
        <v>0</v>
      </c>
      <c r="C56" s="1" t="s">
        <v>144</v>
      </c>
      <c r="D56" s="1" t="s">
        <v>53</v>
      </c>
      <c r="E56" s="2">
        <v>9.8669558145128207</v>
      </c>
      <c r="F56" s="4">
        <v>35.105931491022403</v>
      </c>
      <c r="G56" s="2">
        <v>21.877034871359101</v>
      </c>
      <c r="H56" s="4">
        <v>24.898045401629801</v>
      </c>
      <c r="I56" s="2">
        <v>44.525481475094999</v>
      </c>
      <c r="J56" s="4">
        <v>42.749113977622898</v>
      </c>
      <c r="K56" s="2">
        <v>62.594842813602298</v>
      </c>
      <c r="L56" s="4">
        <v>84.415808706872198</v>
      </c>
      <c r="M56" s="2">
        <v>70.223434573908705</v>
      </c>
    </row>
    <row r="57" spans="1:13" x14ac:dyDescent="0.25">
      <c r="A57" s="1"/>
      <c r="B57" s="1" t="b">
        <v>0</v>
      </c>
      <c r="C57" s="1" t="s">
        <v>124</v>
      </c>
      <c r="D57" s="1" t="s">
        <v>53</v>
      </c>
      <c r="E57" s="2">
        <v>9.0724405043514391</v>
      </c>
      <c r="F57" s="4">
        <v>20.6655168795875</v>
      </c>
      <c r="G57" s="2">
        <v>13.320738820884401</v>
      </c>
      <c r="H57" s="4">
        <v>14.7429728328826</v>
      </c>
      <c r="I57" s="2">
        <v>24.0896894481624</v>
      </c>
      <c r="J57" s="4">
        <v>23.569382675553701</v>
      </c>
      <c r="K57" s="2">
        <v>33.104298080964099</v>
      </c>
      <c r="L57" s="4">
        <v>84.841597965484894</v>
      </c>
      <c r="M57" s="2">
        <v>70.688956343056802</v>
      </c>
    </row>
    <row r="58" spans="1:13" x14ac:dyDescent="0.25">
      <c r="A58" s="1"/>
      <c r="B58" s="1" t="b">
        <v>0</v>
      </c>
      <c r="C58" s="1" t="s">
        <v>82</v>
      </c>
      <c r="D58" s="1" t="s">
        <v>53</v>
      </c>
      <c r="E58" s="2">
        <v>8.5881003604266102</v>
      </c>
      <c r="F58" s="4">
        <v>14.0072978752879</v>
      </c>
      <c r="G58" s="2">
        <v>9.4826969560589003</v>
      </c>
      <c r="H58" s="4">
        <v>10.2087353025365</v>
      </c>
      <c r="I58" s="2">
        <v>15.0888668883169</v>
      </c>
      <c r="J58" s="4">
        <v>14.9007233161808</v>
      </c>
      <c r="K58" s="2">
        <v>20.342511878583501</v>
      </c>
      <c r="L58" s="4">
        <v>85.378690749255597</v>
      </c>
      <c r="M58" s="2">
        <v>70.513083279809905</v>
      </c>
    </row>
    <row r="59" spans="1:13" x14ac:dyDescent="0.25">
      <c r="A59" s="1"/>
      <c r="B59" s="1" t="b">
        <v>0</v>
      </c>
      <c r="C59" s="1" t="s">
        <v>58</v>
      </c>
      <c r="D59" s="1" t="s">
        <v>53</v>
      </c>
      <c r="E59" s="2">
        <v>5.7238771035900804</v>
      </c>
      <c r="F59" s="4">
        <v>8.5621830579986895</v>
      </c>
      <c r="G59" s="2">
        <v>5.5391572867874199</v>
      </c>
      <c r="H59" s="4">
        <v>5.8495853234980597</v>
      </c>
      <c r="I59" s="2">
        <v>8.9734079545154604</v>
      </c>
      <c r="J59" s="4">
        <v>8.7458808479297101</v>
      </c>
      <c r="K59" s="2">
        <v>11.9645424726631</v>
      </c>
      <c r="L59" s="4">
        <v>87.669288259269507</v>
      </c>
      <c r="M59" s="2">
        <v>73.022422332478399</v>
      </c>
    </row>
    <row r="60" spans="1:13" x14ac:dyDescent="0.25">
      <c r="A60" s="1"/>
      <c r="B60" s="1" t="b">
        <v>0</v>
      </c>
      <c r="C60" s="1" t="s">
        <v>102</v>
      </c>
      <c r="D60" s="1" t="s">
        <v>53</v>
      </c>
      <c r="E60" s="2">
        <v>10.7228668437383</v>
      </c>
      <c r="F60" s="4">
        <v>11.8424380362161</v>
      </c>
      <c r="G60" s="2">
        <v>9.6216324114292497</v>
      </c>
      <c r="H60" s="4">
        <v>9.8494396984093804</v>
      </c>
      <c r="I60" s="2">
        <v>11.580025495874301</v>
      </c>
      <c r="J60" s="4">
        <v>11.187273732151899</v>
      </c>
      <c r="K60" s="2">
        <v>13.618964480489099</v>
      </c>
      <c r="L60" s="4">
        <v>85.457350236107203</v>
      </c>
      <c r="M60" s="2">
        <v>70.182409501907998</v>
      </c>
    </row>
    <row r="61" spans="1:13" x14ac:dyDescent="0.25">
      <c r="A61" s="1"/>
      <c r="B61" s="1" t="b">
        <v>0</v>
      </c>
      <c r="C61" s="1" t="s">
        <v>154</v>
      </c>
      <c r="D61" s="1" t="s">
        <v>53</v>
      </c>
      <c r="E61" s="2">
        <v>5.3452025239156997</v>
      </c>
      <c r="F61" s="4">
        <v>6.2189106513646202</v>
      </c>
      <c r="G61" s="2">
        <v>4.4461475882124404</v>
      </c>
      <c r="H61" s="4">
        <v>4.6445896515663199</v>
      </c>
      <c r="I61" s="2">
        <v>6.0189721941816599</v>
      </c>
      <c r="J61" s="4">
        <v>5.7812059768247801</v>
      </c>
      <c r="K61" s="2">
        <v>7.4040395972475297</v>
      </c>
      <c r="L61" s="4">
        <v>82.675488050619293</v>
      </c>
      <c r="M61" s="2">
        <v>67.765339261887902</v>
      </c>
    </row>
    <row r="62" spans="1:13" x14ac:dyDescent="0.25">
      <c r="A62" s="1"/>
      <c r="B62" s="1" t="b">
        <v>0</v>
      </c>
      <c r="C62" s="1" t="s">
        <v>9</v>
      </c>
      <c r="D62" s="1" t="s">
        <v>53</v>
      </c>
      <c r="E62" s="2">
        <v>3.8127280429799502</v>
      </c>
      <c r="F62" s="4">
        <v>4.2092425577145001</v>
      </c>
      <c r="G62" s="2">
        <v>2.7714507818823702</v>
      </c>
      <c r="H62" s="4">
        <v>2.71907708364775</v>
      </c>
      <c r="I62" s="2">
        <v>3.92413317754046</v>
      </c>
      <c r="J62" s="4">
        <v>3.81520936794512</v>
      </c>
      <c r="K62" s="2">
        <v>4.9567061788610003</v>
      </c>
      <c r="L62" s="4">
        <v>82.545286577890806</v>
      </c>
      <c r="M62" s="2">
        <v>67.258992950622599</v>
      </c>
    </row>
    <row r="63" spans="1:13" x14ac:dyDescent="0.25">
      <c r="A63" s="1"/>
      <c r="B63" s="1" t="b">
        <v>0</v>
      </c>
      <c r="C63" s="1" t="s">
        <v>91</v>
      </c>
      <c r="D63" s="1" t="s">
        <v>53</v>
      </c>
      <c r="E63" s="2">
        <v>4.86619733918244</v>
      </c>
      <c r="F63" s="4">
        <v>5.0243961259246204</v>
      </c>
      <c r="G63" s="2">
        <v>3.8390546697413201</v>
      </c>
      <c r="H63" s="4">
        <v>3.8984017355564999</v>
      </c>
      <c r="I63" s="2">
        <v>4.7221945561179002</v>
      </c>
      <c r="J63" s="4">
        <v>4.5230489476164104</v>
      </c>
      <c r="K63" s="2">
        <v>5.6276874877168499</v>
      </c>
      <c r="L63" s="4">
        <v>96.700001522139502</v>
      </c>
      <c r="M63" s="2">
        <v>77.112906094946993</v>
      </c>
    </row>
    <row r="64" spans="1:13" x14ac:dyDescent="0.25">
      <c r="A64" s="1"/>
      <c r="B64" s="1" t="b">
        <v>0</v>
      </c>
      <c r="C64" s="1" t="s">
        <v>81</v>
      </c>
      <c r="D64" s="1" t="s">
        <v>145</v>
      </c>
      <c r="E64" s="2">
        <v>8.5497069139193305E-2</v>
      </c>
      <c r="F64" s="4">
        <v>7.4640828277719201E-2</v>
      </c>
      <c r="G64" s="2">
        <v>7.0660428544647796E-2</v>
      </c>
      <c r="H64" s="4">
        <v>7.19868551396107E-2</v>
      </c>
      <c r="I64" s="2">
        <v>5.48688307317583E-2</v>
      </c>
      <c r="J64" s="4">
        <v>5.4128200977331599E-2</v>
      </c>
      <c r="K64" s="2">
        <v>6.1187759969341199E-2</v>
      </c>
      <c r="L64" s="4">
        <v>118.059178442758</v>
      </c>
      <c r="M64" s="2">
        <v>90.0892951215842</v>
      </c>
    </row>
    <row r="65" spans="1:13" x14ac:dyDescent="0.25">
      <c r="A65" s="1"/>
      <c r="B65" s="1" t="b">
        <v>0</v>
      </c>
      <c r="C65" s="1" t="s">
        <v>50</v>
      </c>
      <c r="D65" s="1" t="s">
        <v>145</v>
      </c>
      <c r="E65" s="2">
        <v>98.705365634081005</v>
      </c>
      <c r="F65" s="4">
        <v>95.200796746778593</v>
      </c>
      <c r="G65" s="2">
        <v>91.473280915360505</v>
      </c>
      <c r="H65" s="4">
        <v>90.348404374442495</v>
      </c>
      <c r="I65" s="2">
        <v>91.113116050925697</v>
      </c>
      <c r="J65" s="4">
        <v>82.4768799866319</v>
      </c>
      <c r="K65" s="2">
        <v>86.950524925852505</v>
      </c>
      <c r="L65" s="4">
        <v>110.215757422479</v>
      </c>
      <c r="M65" s="2">
        <v>86.582119368588195</v>
      </c>
    </row>
    <row r="66" spans="1:13" x14ac:dyDescent="0.25">
      <c r="A66" s="1"/>
      <c r="B66" s="1" t="b">
        <v>0</v>
      </c>
      <c r="C66" s="1" t="s">
        <v>18</v>
      </c>
      <c r="D66" s="1" t="s">
        <v>145</v>
      </c>
      <c r="E66" s="2">
        <v>8.7854617744474398E-3</v>
      </c>
      <c r="F66" s="4">
        <v>5.7497428708377001E-3</v>
      </c>
      <c r="G66" s="2">
        <v>2.6886454864552801E-3</v>
      </c>
      <c r="H66" s="4">
        <v>5.4967899041834297E-3</v>
      </c>
      <c r="I66" s="2">
        <v>-8.4798684373851201E-4</v>
      </c>
      <c r="J66" s="4">
        <v>5.3688495757945303E-3</v>
      </c>
      <c r="K66" s="2">
        <v>2.13951091721978E-3</v>
      </c>
      <c r="L66" s="4">
        <v>108.811220744186</v>
      </c>
      <c r="M66" s="2">
        <v>87.040129622516702</v>
      </c>
    </row>
    <row r="67" spans="1:13" x14ac:dyDescent="0.25">
      <c r="A67" s="1"/>
      <c r="B67" s="1" t="b">
        <v>0</v>
      </c>
      <c r="C67" s="1" t="s">
        <v>7</v>
      </c>
      <c r="D67" s="1" t="s">
        <v>53</v>
      </c>
      <c r="E67" s="2">
        <v>7.20370521507113</v>
      </c>
      <c r="F67" s="4">
        <v>6.9107842870993403</v>
      </c>
      <c r="G67" s="2">
        <v>5.8179383106848599</v>
      </c>
      <c r="H67" s="4">
        <v>5.87189981798545</v>
      </c>
      <c r="I67" s="2">
        <v>6.5089144089422097</v>
      </c>
      <c r="J67" s="4">
        <v>6.1745015834636403</v>
      </c>
      <c r="K67" s="2">
        <v>7.1487161752232602</v>
      </c>
      <c r="L67" s="4">
        <v>93.015604271826007</v>
      </c>
      <c r="M67" s="2">
        <v>77.4169595308135</v>
      </c>
    </row>
    <row r="68" spans="1:13" x14ac:dyDescent="0.25">
      <c r="A68" s="1"/>
      <c r="B68" s="1" t="b">
        <v>0</v>
      </c>
      <c r="C68" s="1" t="s">
        <v>132</v>
      </c>
      <c r="D68" s="1" t="s">
        <v>53</v>
      </c>
      <c r="E68" s="2">
        <v>4.1322740550060599</v>
      </c>
      <c r="F68" s="4">
        <v>4.0056992423456999</v>
      </c>
      <c r="G68" s="2">
        <v>3.09606501994323</v>
      </c>
      <c r="H68" s="4">
        <v>3.2483044950502702</v>
      </c>
      <c r="I68" s="2">
        <v>3.63822718058384</v>
      </c>
      <c r="J68" s="4">
        <v>3.5767159656232401</v>
      </c>
      <c r="K68" s="2">
        <v>4.29286302369173</v>
      </c>
      <c r="L68" s="4">
        <v>91.823827572035199</v>
      </c>
      <c r="M68" s="2">
        <v>74.410933022935296</v>
      </c>
    </row>
    <row r="69" spans="1:13" x14ac:dyDescent="0.25">
      <c r="A69" s="1"/>
      <c r="B69" s="1" t="b">
        <v>0</v>
      </c>
      <c r="C69" s="1" t="s">
        <v>168</v>
      </c>
      <c r="D69" s="1" t="s">
        <v>53</v>
      </c>
      <c r="E69" s="2">
        <v>3.5029808330489298</v>
      </c>
      <c r="F69" s="4">
        <v>3.3876292681295399</v>
      </c>
      <c r="G69" s="2">
        <v>2.5174500079916502</v>
      </c>
      <c r="H69" s="4">
        <v>2.69400610244245</v>
      </c>
      <c r="I69" s="2">
        <v>3.16899536979163</v>
      </c>
      <c r="J69" s="4">
        <v>2.9502474273664099</v>
      </c>
      <c r="K69" s="2">
        <v>3.6209765948164701</v>
      </c>
      <c r="L69" s="4">
        <v>89.0075533246454</v>
      </c>
      <c r="M69" s="2">
        <v>72.134100014780699</v>
      </c>
    </row>
    <row r="70" spans="1:13" x14ac:dyDescent="0.25">
      <c r="A70" s="1"/>
      <c r="B70" s="1" t="b">
        <v>0</v>
      </c>
      <c r="C70" s="1" t="s">
        <v>170</v>
      </c>
      <c r="D70" s="1" t="s">
        <v>53</v>
      </c>
      <c r="E70" s="2">
        <v>2.6010735443295898</v>
      </c>
      <c r="F70" s="4">
        <v>2.46100174099863</v>
      </c>
      <c r="G70" s="2">
        <v>1.6891616140339101</v>
      </c>
      <c r="H70" s="4">
        <v>1.70451160077313</v>
      </c>
      <c r="I70" s="2">
        <v>2.1105597963004201</v>
      </c>
      <c r="J70" s="4">
        <v>2.0646987737990599</v>
      </c>
      <c r="K70" s="2">
        <v>2.6051742614974001</v>
      </c>
      <c r="L70" s="4">
        <v>90.2426524569088</v>
      </c>
      <c r="M70" s="2">
        <v>72.333343164867898</v>
      </c>
    </row>
    <row r="71" spans="1:13" x14ac:dyDescent="0.25">
      <c r="A71" s="1"/>
      <c r="B71" s="1" t="b">
        <v>0</v>
      </c>
      <c r="C71" s="1" t="s">
        <v>172</v>
      </c>
      <c r="D71" s="1" t="s">
        <v>53</v>
      </c>
      <c r="E71" s="2">
        <v>3.8814622046491598</v>
      </c>
      <c r="F71" s="4">
        <v>3.5948279822896998</v>
      </c>
      <c r="G71" s="2">
        <v>2.93341133384265</v>
      </c>
      <c r="H71" s="4">
        <v>2.9896957397376398</v>
      </c>
      <c r="I71" s="2">
        <v>3.4325592716566602</v>
      </c>
      <c r="J71" s="4">
        <v>3.1997874697644302</v>
      </c>
      <c r="K71" s="2">
        <v>3.8391930985688698</v>
      </c>
      <c r="L71" s="4">
        <v>87.324511949380707</v>
      </c>
      <c r="M71" s="2">
        <v>70.319764116697996</v>
      </c>
    </row>
    <row r="72" spans="1:13" x14ac:dyDescent="0.25">
      <c r="A72" s="1"/>
      <c r="B72" s="1" t="b">
        <v>0</v>
      </c>
      <c r="C72" s="1" t="s">
        <v>166</v>
      </c>
      <c r="D72" s="1" t="s">
        <v>53</v>
      </c>
      <c r="E72" s="2">
        <v>3.288235396953</v>
      </c>
      <c r="F72" s="4">
        <v>2.9888394508601399</v>
      </c>
      <c r="G72" s="2">
        <v>2.3679348749674101</v>
      </c>
      <c r="H72" s="4">
        <v>2.39205678713693</v>
      </c>
      <c r="I72" s="2">
        <v>2.8013446975534602</v>
      </c>
      <c r="J72" s="4">
        <v>2.5944677195897099</v>
      </c>
      <c r="K72" s="2">
        <v>3.1124100433058599</v>
      </c>
      <c r="L72" s="4">
        <v>92.619122053342807</v>
      </c>
      <c r="M72" s="2">
        <v>74.351241960945003</v>
      </c>
    </row>
    <row r="73" spans="1:13" x14ac:dyDescent="0.25">
      <c r="A73" s="1"/>
      <c r="B73" s="1" t="b">
        <v>0</v>
      </c>
      <c r="C73" s="1" t="s">
        <v>29</v>
      </c>
      <c r="D73" s="1" t="s">
        <v>53</v>
      </c>
      <c r="E73" s="2">
        <v>3.0648084692720299</v>
      </c>
      <c r="F73" s="4">
        <v>2.7092649887622402</v>
      </c>
      <c r="G73" s="2">
        <v>2.2340893561342998</v>
      </c>
      <c r="H73" s="4">
        <v>2.2670668705915999</v>
      </c>
      <c r="I73" s="2">
        <v>2.4624549539704699</v>
      </c>
      <c r="J73" s="4">
        <v>2.26721619677638</v>
      </c>
      <c r="K73" s="2">
        <v>2.53795983716204</v>
      </c>
      <c r="L73" s="4">
        <v>89.860279300892998</v>
      </c>
      <c r="M73" s="2">
        <v>72.283051941166903</v>
      </c>
    </row>
    <row r="74" spans="1:13" x14ac:dyDescent="0.25">
      <c r="A74" s="1"/>
      <c r="B74" s="1" t="b">
        <v>0</v>
      </c>
      <c r="C74" s="1" t="s">
        <v>59</v>
      </c>
      <c r="D74" s="1" t="s">
        <v>53</v>
      </c>
      <c r="E74" s="2">
        <v>3.52365748397597</v>
      </c>
      <c r="F74" s="4">
        <v>3.2047367496211399</v>
      </c>
      <c r="G74" s="2">
        <v>2.8609323721919799</v>
      </c>
      <c r="H74" s="4">
        <v>2.89301457113883</v>
      </c>
      <c r="I74" s="2">
        <v>3.1562155597564501</v>
      </c>
      <c r="J74" s="4">
        <v>2.8903602247438398</v>
      </c>
      <c r="K74" s="2">
        <v>3.1733621314936</v>
      </c>
      <c r="L74" s="4">
        <v>87.776037074635198</v>
      </c>
      <c r="M74" s="2">
        <v>70.1195684496642</v>
      </c>
    </row>
    <row r="75" spans="1:13" x14ac:dyDescent="0.25">
      <c r="A75" s="1"/>
      <c r="B75" s="1" t="b">
        <v>0</v>
      </c>
      <c r="C75" s="1" t="s">
        <v>27</v>
      </c>
      <c r="D75" s="1" t="s">
        <v>53</v>
      </c>
      <c r="E75" s="2">
        <v>5.7539169905700502</v>
      </c>
      <c r="F75" s="4">
        <v>5.1508353132525704</v>
      </c>
      <c r="G75" s="2">
        <v>5.1255220099174998</v>
      </c>
      <c r="H75" s="4">
        <v>5.1073339013819901</v>
      </c>
      <c r="I75" s="2">
        <v>5.1420738220845896</v>
      </c>
      <c r="J75" s="4">
        <v>4.5801019655642401</v>
      </c>
      <c r="K75" s="2">
        <v>4.8608618412767397</v>
      </c>
      <c r="L75" s="4">
        <v>86.146926273416099</v>
      </c>
      <c r="M75" s="2">
        <v>68.354721655748506</v>
      </c>
    </row>
    <row r="76" spans="1:13" x14ac:dyDescent="0.25">
      <c r="A76" s="1"/>
      <c r="B76" s="1" t="b">
        <v>0</v>
      </c>
      <c r="C76" s="1" t="s">
        <v>1</v>
      </c>
      <c r="D76" s="1" t="s">
        <v>53</v>
      </c>
      <c r="E76" s="2">
        <v>1511.7021545841901</v>
      </c>
      <c r="F76" s="4">
        <v>1394.7362660870999</v>
      </c>
      <c r="G76" s="2">
        <v>1373.8974782502301</v>
      </c>
      <c r="H76" s="4">
        <v>1325.0410336356399</v>
      </c>
      <c r="I76" s="2">
        <v>1358.62448701584</v>
      </c>
      <c r="J76" s="4">
        <v>1270.0815107665201</v>
      </c>
      <c r="K76" s="2">
        <v>1287.8410788968999</v>
      </c>
      <c r="L76" s="4">
        <v>86.960837691921299</v>
      </c>
      <c r="M76" s="2">
        <v>70.3732554631234</v>
      </c>
    </row>
    <row r="77" spans="1:13" x14ac:dyDescent="0.25">
      <c r="A77" s="1"/>
      <c r="B77" s="1" t="b">
        <v>0</v>
      </c>
      <c r="C77" s="1" t="s">
        <v>81</v>
      </c>
      <c r="D77" s="1" t="s">
        <v>145</v>
      </c>
      <c r="E77" s="2">
        <v>1.77822206806706</v>
      </c>
      <c r="F77" s="4">
        <v>1.60927806040538</v>
      </c>
      <c r="G77" s="2">
        <v>1.58887826795519</v>
      </c>
      <c r="H77" s="4">
        <v>1.5495894242480499</v>
      </c>
      <c r="I77" s="2">
        <v>1.5188819493871499</v>
      </c>
      <c r="J77" s="4">
        <v>1.36852788865282</v>
      </c>
      <c r="K77" s="2">
        <v>1.4111420037627</v>
      </c>
      <c r="L77" s="4">
        <v>105.57869988209301</v>
      </c>
      <c r="M77" s="2">
        <v>80.142795658962498</v>
      </c>
    </row>
    <row r="78" spans="1:13" x14ac:dyDescent="0.25">
      <c r="A78" s="1"/>
      <c r="B78" s="1" t="b">
        <v>0</v>
      </c>
      <c r="C78" s="1" t="s">
        <v>50</v>
      </c>
      <c r="D78" s="1" t="s">
        <v>145</v>
      </c>
      <c r="E78" s="2">
        <v>101.880346612728</v>
      </c>
      <c r="F78" s="4">
        <v>97.551044488524397</v>
      </c>
      <c r="G78" s="2">
        <v>92.770710432375097</v>
      </c>
      <c r="H78" s="4">
        <v>92.193554118285107</v>
      </c>
      <c r="I78" s="2">
        <v>93.390921506681494</v>
      </c>
      <c r="J78" s="4">
        <v>83.866216456131994</v>
      </c>
      <c r="K78" s="2">
        <v>88.635452532747905</v>
      </c>
      <c r="L78" s="4">
        <v>106.492721245906</v>
      </c>
      <c r="M78" s="2">
        <v>83.134384015228306</v>
      </c>
    </row>
    <row r="79" spans="1:13" x14ac:dyDescent="0.25">
      <c r="A79" s="1"/>
      <c r="B79" s="1" t="b">
        <v>0</v>
      </c>
      <c r="C79" s="1" t="s">
        <v>18</v>
      </c>
      <c r="D79" s="1" t="s">
        <v>145</v>
      </c>
      <c r="E79" s="2">
        <v>0.60552412404698597</v>
      </c>
      <c r="F79" s="4">
        <v>0.59146195634238596</v>
      </c>
      <c r="G79" s="2">
        <v>0.56171348399213805</v>
      </c>
      <c r="H79" s="4">
        <v>0.57081276064619402</v>
      </c>
      <c r="I79" s="2">
        <v>0.56676131235609695</v>
      </c>
      <c r="J79" s="4">
        <v>0.48647773361691199</v>
      </c>
      <c r="K79" s="2">
        <v>0.52176896697026398</v>
      </c>
      <c r="L79" s="4">
        <v>114.25813847020299</v>
      </c>
      <c r="M79" s="2">
        <v>90.503121957846801</v>
      </c>
    </row>
    <row r="80" spans="1:13" x14ac:dyDescent="0.25">
      <c r="A80" s="1"/>
      <c r="B80" s="1" t="b">
        <v>0</v>
      </c>
      <c r="C80" s="1" t="s">
        <v>14</v>
      </c>
      <c r="D80" s="1" t="s">
        <v>53</v>
      </c>
      <c r="E80" s="2">
        <v>0.47194023601025697</v>
      </c>
      <c r="F80" s="4">
        <v>0.46185064304152601</v>
      </c>
      <c r="G80" s="2">
        <v>0.37637790668549598</v>
      </c>
      <c r="H80" s="4">
        <v>0.40412485847736901</v>
      </c>
      <c r="I80" s="2">
        <v>0.360988539638191</v>
      </c>
      <c r="J80" s="4">
        <v>0.28593572961584002</v>
      </c>
      <c r="K80" s="2">
        <v>0.29527824375721401</v>
      </c>
      <c r="L80" s="4">
        <v>93.204384698516805</v>
      </c>
      <c r="M80" s="2">
        <v>74.646772876762398</v>
      </c>
    </row>
    <row r="81" spans="1:13" x14ac:dyDescent="0.25">
      <c r="A81" s="1"/>
      <c r="B81" s="1" t="b">
        <v>0</v>
      </c>
      <c r="C81" s="1" t="s">
        <v>62</v>
      </c>
      <c r="D81" s="1" t="s">
        <v>53</v>
      </c>
      <c r="E81" s="2">
        <v>0.30972482097861598</v>
      </c>
      <c r="F81" s="4">
        <v>0.30511494956122798</v>
      </c>
      <c r="G81" s="2">
        <v>0.21037858317851699</v>
      </c>
      <c r="H81" s="4">
        <v>0.194169549057392</v>
      </c>
      <c r="I81" s="2">
        <v>0.24004652030251</v>
      </c>
      <c r="J81" s="4">
        <v>0.155480703444873</v>
      </c>
      <c r="K81" s="2">
        <v>0.166334676151838</v>
      </c>
      <c r="L81" s="4">
        <v>89.3570951021063</v>
      </c>
      <c r="M81" s="2">
        <v>72.439598936890803</v>
      </c>
    </row>
    <row r="82" spans="1:13" x14ac:dyDescent="0.25">
      <c r="A82" s="1"/>
      <c r="B82" s="1" t="b">
        <v>0</v>
      </c>
      <c r="C82" s="1" t="s">
        <v>31</v>
      </c>
      <c r="D82" s="1" t="s">
        <v>53</v>
      </c>
      <c r="E82" s="2">
        <v>0.38383843929522299</v>
      </c>
      <c r="F82" s="4">
        <v>0.321076606141801</v>
      </c>
      <c r="G82" s="2">
        <v>0.23417094066857999</v>
      </c>
      <c r="H82" s="4">
        <v>0.26477870375814699</v>
      </c>
      <c r="I82" s="2">
        <v>0.22793336460446101</v>
      </c>
      <c r="J82" s="4">
        <v>0.172766434591866</v>
      </c>
      <c r="K82" s="2">
        <v>0.18739796032358499</v>
      </c>
      <c r="L82" s="4">
        <v>88.187752397077006</v>
      </c>
      <c r="M82" s="2">
        <v>69.575397189122498</v>
      </c>
    </row>
    <row r="83" spans="1:13" x14ac:dyDescent="0.25">
      <c r="A83" s="1"/>
      <c r="B83" s="1" t="b">
        <v>0</v>
      </c>
      <c r="C83" s="1" t="s">
        <v>99</v>
      </c>
      <c r="D83" s="1" t="s">
        <v>53</v>
      </c>
      <c r="E83" s="2">
        <v>0.28943925273169901</v>
      </c>
      <c r="F83" s="4">
        <v>0.25035600537060498</v>
      </c>
      <c r="G83" s="2">
        <v>0.17271809974064101</v>
      </c>
      <c r="H83" s="4">
        <v>0.196693744095365</v>
      </c>
      <c r="I83" s="2">
        <v>0.19096230070959799</v>
      </c>
      <c r="J83" s="4">
        <v>0.123742363912374</v>
      </c>
      <c r="K83" s="2">
        <v>0.13209230790936799</v>
      </c>
      <c r="L83" s="4">
        <v>88.349579245510597</v>
      </c>
      <c r="M83" s="2">
        <v>69.382871790132796</v>
      </c>
    </row>
    <row r="84" spans="1:13" x14ac:dyDescent="0.25">
      <c r="A84" s="1"/>
      <c r="B84" s="1" t="b">
        <v>0</v>
      </c>
      <c r="C84" s="1" t="s">
        <v>4</v>
      </c>
      <c r="D84" s="1" t="s">
        <v>53</v>
      </c>
      <c r="E84" s="2">
        <v>0.29724120910642798</v>
      </c>
      <c r="F84" s="4">
        <v>0.26289502710100099</v>
      </c>
      <c r="G84" s="2">
        <v>0.16205382821060799</v>
      </c>
      <c r="H84" s="4">
        <v>0.18031945663395499</v>
      </c>
      <c r="I84" s="2">
        <v>0.19507116865440899</v>
      </c>
      <c r="J84" s="4">
        <v>0.128094710249267</v>
      </c>
      <c r="K84" s="2">
        <v>0.135683074949252</v>
      </c>
      <c r="L84" s="4">
        <v>86.720491861822495</v>
      </c>
      <c r="M84" s="2">
        <v>68.348881222891393</v>
      </c>
    </row>
    <row r="85" spans="1:13" x14ac:dyDescent="0.25">
      <c r="A85" s="1"/>
      <c r="B85" s="1" t="b">
        <v>0</v>
      </c>
      <c r="C85" s="1" t="s">
        <v>105</v>
      </c>
      <c r="D85" s="1" t="s">
        <v>53</v>
      </c>
      <c r="E85" s="2">
        <v>0.220986058847012</v>
      </c>
      <c r="F85" s="4">
        <v>0.210486375555757</v>
      </c>
      <c r="G85" s="2">
        <v>0.13852065240525899</v>
      </c>
      <c r="H85" s="4">
        <v>0.18145497475916</v>
      </c>
      <c r="I85" s="2">
        <v>0.15509400541155999</v>
      </c>
      <c r="J85" s="4">
        <v>9.2770047552025101E-2</v>
      </c>
      <c r="K85" s="2">
        <v>9.1059362397669097E-2</v>
      </c>
      <c r="L85" s="4">
        <v>86.144654772902598</v>
      </c>
      <c r="M85" s="2">
        <v>69.103383264995799</v>
      </c>
    </row>
    <row r="86" spans="1:13" x14ac:dyDescent="0.25">
      <c r="A86" s="1"/>
      <c r="B86" s="1" t="b">
        <v>0</v>
      </c>
      <c r="C86" s="1" t="s">
        <v>76</v>
      </c>
      <c r="D86" s="1" t="s">
        <v>53</v>
      </c>
      <c r="E86" s="2">
        <v>0.23064777996956101</v>
      </c>
      <c r="F86" s="4">
        <v>0.22484231115241601</v>
      </c>
      <c r="G86" s="2">
        <v>0.12884181460632399</v>
      </c>
      <c r="H86" s="4">
        <v>0.151620765124027</v>
      </c>
      <c r="I86" s="2">
        <v>0.12899706812112299</v>
      </c>
      <c r="J86" s="4">
        <v>6.7712594980327903E-2</v>
      </c>
      <c r="K86" s="2">
        <v>8.2789086223466798E-2</v>
      </c>
      <c r="L86" s="4">
        <v>89.305506281167297</v>
      </c>
      <c r="M86" s="2">
        <v>70.482109768219999</v>
      </c>
    </row>
    <row r="87" spans="1:13" x14ac:dyDescent="0.25">
      <c r="A87" s="1"/>
      <c r="B87" s="1" t="b">
        <v>0</v>
      </c>
      <c r="C87" s="1" t="s">
        <v>84</v>
      </c>
      <c r="D87" s="1" t="s">
        <v>53</v>
      </c>
      <c r="E87" s="2">
        <v>0.413122571539281</v>
      </c>
      <c r="F87" s="4">
        <v>0.39660944690697397</v>
      </c>
      <c r="G87" s="2">
        <v>0.27093035850228198</v>
      </c>
      <c r="H87" s="4">
        <v>0.26614426755285397</v>
      </c>
      <c r="I87" s="2">
        <v>0.22640691323671699</v>
      </c>
      <c r="J87" s="4">
        <v>0.148776395348614</v>
      </c>
      <c r="K87" s="2">
        <v>0.13584110601235599</v>
      </c>
      <c r="L87" s="4">
        <v>82.762191459392199</v>
      </c>
      <c r="M87" s="2">
        <v>65.641477133201406</v>
      </c>
    </row>
    <row r="88" spans="1:13" x14ac:dyDescent="0.25">
      <c r="A88" s="1"/>
      <c r="B88" s="1" t="b">
        <v>0</v>
      </c>
      <c r="C88" s="1" t="s">
        <v>165</v>
      </c>
      <c r="D88" s="1" t="s">
        <v>53</v>
      </c>
      <c r="E88" s="2">
        <v>0.25902597893468299</v>
      </c>
      <c r="F88" s="4">
        <v>0.233689844115858</v>
      </c>
      <c r="G88" s="2">
        <v>0.15361984239829801</v>
      </c>
      <c r="H88" s="4">
        <v>0.14628770366733901</v>
      </c>
      <c r="I88" s="2">
        <v>0.17459194961273899</v>
      </c>
      <c r="J88" s="4">
        <v>0.110572235633838</v>
      </c>
      <c r="K88" s="2">
        <v>0.113975491516139</v>
      </c>
      <c r="L88" s="4">
        <v>89.589385301518305</v>
      </c>
      <c r="M88" s="2">
        <v>71.271662762879004</v>
      </c>
    </row>
    <row r="89" spans="1:13" x14ac:dyDescent="0.25">
      <c r="A89" s="1"/>
      <c r="B89" s="1" t="b">
        <v>0</v>
      </c>
      <c r="C89" s="1" t="s">
        <v>22</v>
      </c>
      <c r="D89" s="1" t="s">
        <v>53</v>
      </c>
      <c r="E89" s="2">
        <v>0.21517010658264901</v>
      </c>
      <c r="F89" s="4">
        <v>0.20629484220275399</v>
      </c>
      <c r="G89" s="2">
        <v>0.12766731321800801</v>
      </c>
      <c r="H89" s="4">
        <v>0.15194227327818599</v>
      </c>
      <c r="I89" s="2">
        <v>0.14098690193429</v>
      </c>
      <c r="J89" s="4">
        <v>7.87579364721675E-2</v>
      </c>
      <c r="K89" s="2">
        <v>9.2378942141257206E-2</v>
      </c>
      <c r="L89" s="4">
        <v>89.724211736632398</v>
      </c>
      <c r="M89" s="2">
        <v>70.516417089123195</v>
      </c>
    </row>
    <row r="90" spans="1:13" x14ac:dyDescent="0.25">
      <c r="A90" s="1"/>
      <c r="B90" s="1" t="b">
        <v>0</v>
      </c>
      <c r="C90" s="1" t="s">
        <v>81</v>
      </c>
      <c r="D90" s="1" t="s">
        <v>145</v>
      </c>
      <c r="E90" s="2">
        <v>0.100342940178204</v>
      </c>
      <c r="F90" s="4">
        <v>9.0331275804189703E-2</v>
      </c>
      <c r="G90" s="2">
        <v>8.2274300515292997E-2</v>
      </c>
      <c r="H90" s="4">
        <v>9.6368763632071294E-2</v>
      </c>
      <c r="I90" s="2">
        <v>6.7689874708202494E-2</v>
      </c>
      <c r="J90" s="4">
        <v>7.1267224284640801E-2</v>
      </c>
      <c r="K90" s="2">
        <v>7.0449924269492398E-2</v>
      </c>
      <c r="L90" s="4">
        <v>101.694223246349</v>
      </c>
      <c r="M90" s="2">
        <v>77.050950716355402</v>
      </c>
    </row>
    <row r="91" spans="1:13" x14ac:dyDescent="0.25">
      <c r="A91" s="1"/>
      <c r="B91" s="1" t="b">
        <v>0</v>
      </c>
      <c r="C91" s="1" t="s">
        <v>50</v>
      </c>
      <c r="D91" s="1" t="s">
        <v>145</v>
      </c>
      <c r="E91" s="2">
        <v>101.29078744607099</v>
      </c>
      <c r="F91" s="4">
        <v>96.727598607908106</v>
      </c>
      <c r="G91" s="2">
        <v>92.2969894929372</v>
      </c>
      <c r="H91" s="4">
        <v>91.298571362538098</v>
      </c>
      <c r="I91" s="2">
        <v>92.699483500441403</v>
      </c>
      <c r="J91" s="4">
        <v>82.507118506683099</v>
      </c>
      <c r="K91" s="2">
        <v>87.446932595536097</v>
      </c>
      <c r="L91" s="4">
        <v>104.635476857039</v>
      </c>
      <c r="M91" s="2">
        <v>80.595859509097806</v>
      </c>
    </row>
    <row r="92" spans="1:13" x14ac:dyDescent="0.25">
      <c r="A92" s="1"/>
      <c r="B92" s="1" t="b">
        <v>0</v>
      </c>
      <c r="C92" s="1" t="s">
        <v>18</v>
      </c>
      <c r="D92" s="1" t="s">
        <v>145</v>
      </c>
      <c r="E92" s="2">
        <v>5.2174978881020601E-2</v>
      </c>
      <c r="F92" s="4">
        <v>5.0284553610154201E-2</v>
      </c>
      <c r="G92" s="2">
        <v>4.3327737418178303E-2</v>
      </c>
      <c r="H92" s="4">
        <v>5.03724681027422E-2</v>
      </c>
      <c r="I92" s="2">
        <v>3.3107256650632702E-2</v>
      </c>
      <c r="J92" s="4">
        <v>3.4859304722319198E-2</v>
      </c>
      <c r="K92" s="2">
        <v>4.0029634098760897E-2</v>
      </c>
      <c r="L92" s="4">
        <v>101.98974077964</v>
      </c>
      <c r="M92" s="2">
        <v>80.010445935848296</v>
      </c>
    </row>
    <row r="93" spans="1:13" x14ac:dyDescent="0.25">
      <c r="A93" s="1"/>
      <c r="B93" s="1" t="b">
        <v>0</v>
      </c>
      <c r="C93" s="1" t="s">
        <v>3</v>
      </c>
      <c r="D93" s="1" t="s">
        <v>53</v>
      </c>
      <c r="E93" s="2">
        <v>0.22002474125177199</v>
      </c>
      <c r="F93" s="4">
        <v>0.22476478097240199</v>
      </c>
      <c r="G93" s="2">
        <v>0.114878081328759</v>
      </c>
      <c r="H93" s="4">
        <v>0.14624250320713</v>
      </c>
      <c r="I93" s="2">
        <v>0.11407544680994799</v>
      </c>
      <c r="J93" s="4">
        <v>8.7170364906265105E-2</v>
      </c>
      <c r="K93" s="2">
        <v>9.4860802468716199E-2</v>
      </c>
      <c r="L93" s="4">
        <v>83.520966301001906</v>
      </c>
      <c r="M93" s="2">
        <v>68.001429778069394</v>
      </c>
    </row>
    <row r="94" spans="1:13" x14ac:dyDescent="0.25">
      <c r="A94" s="1"/>
      <c r="B94" s="1" t="b">
        <v>0</v>
      </c>
      <c r="C94" s="1" t="s">
        <v>66</v>
      </c>
      <c r="D94" s="1" t="s">
        <v>53</v>
      </c>
      <c r="E94" s="2">
        <v>0.19892181854039701</v>
      </c>
      <c r="F94" s="4">
        <v>0.192665826476971</v>
      </c>
      <c r="G94" s="2">
        <v>0.11074339325845001</v>
      </c>
      <c r="H94" s="4">
        <v>0.138853258895692</v>
      </c>
      <c r="I94" s="2">
        <v>0.11332863389869099</v>
      </c>
      <c r="J94" s="4">
        <v>6.7564299366514202E-2</v>
      </c>
      <c r="K94" s="2">
        <v>6.9269925519777995E-2</v>
      </c>
      <c r="L94" s="4">
        <v>84.731348229224807</v>
      </c>
      <c r="M94" s="2">
        <v>66.734014071014798</v>
      </c>
    </row>
    <row r="95" spans="1:13" x14ac:dyDescent="0.25">
      <c r="A95" s="1"/>
      <c r="B95" s="1" t="b">
        <v>0</v>
      </c>
      <c r="C95" s="1" t="s">
        <v>159</v>
      </c>
      <c r="D95" s="1" t="s">
        <v>53</v>
      </c>
      <c r="E95" s="2">
        <v>0.20005831269239599</v>
      </c>
      <c r="F95" s="4">
        <v>0.18503301326077401</v>
      </c>
      <c r="G95" s="2">
        <v>9.6310558204284705E-2</v>
      </c>
      <c r="H95" s="4">
        <v>0.108891311390183</v>
      </c>
      <c r="I95" s="2">
        <v>0.13091439983823999</v>
      </c>
      <c r="J95" s="4">
        <v>5.8469403118755398E-2</v>
      </c>
      <c r="K95" s="2">
        <v>6.5414439277164199E-2</v>
      </c>
      <c r="L95" s="4">
        <v>83.952645068677796</v>
      </c>
      <c r="M95" s="2">
        <v>66.512988362331797</v>
      </c>
    </row>
    <row r="96" spans="1:13" x14ac:dyDescent="0.25">
      <c r="A96" s="1"/>
      <c r="B96" s="1" t="b">
        <v>0</v>
      </c>
      <c r="C96" s="1" t="s">
        <v>12</v>
      </c>
      <c r="D96" s="1" t="s">
        <v>53</v>
      </c>
      <c r="E96" s="2">
        <v>0.17976960295962499</v>
      </c>
      <c r="F96" s="4">
        <v>0.20094343434662501</v>
      </c>
      <c r="G96" s="2">
        <v>9.8664261987834304E-2</v>
      </c>
      <c r="H96" s="4">
        <v>0.113768755285284</v>
      </c>
      <c r="I96" s="2">
        <v>0.100573087292541</v>
      </c>
      <c r="J96" s="4">
        <v>6.7436410377921904E-2</v>
      </c>
      <c r="K96" s="2">
        <v>6.8920537052767405E-2</v>
      </c>
      <c r="L96" s="4">
        <v>84.211795176222793</v>
      </c>
      <c r="M96" s="2">
        <v>65.770384426648704</v>
      </c>
    </row>
    <row r="97" spans="1:13" x14ac:dyDescent="0.25">
      <c r="A97" s="1"/>
      <c r="B97" s="1" t="b">
        <v>0</v>
      </c>
      <c r="C97" s="1" t="s">
        <v>43</v>
      </c>
      <c r="D97" s="1" t="s">
        <v>53</v>
      </c>
      <c r="E97" s="2">
        <v>0.18815491657960201</v>
      </c>
      <c r="F97" s="4">
        <v>0.208556257167479</v>
      </c>
      <c r="G97" s="2">
        <v>9.6354784191886894E-2</v>
      </c>
      <c r="H97" s="4">
        <v>0.134919448688059</v>
      </c>
      <c r="I97" s="2">
        <v>0.101678202484194</v>
      </c>
      <c r="J97" s="4">
        <v>6.3527410438323703E-2</v>
      </c>
      <c r="K97" s="2">
        <v>7.3673591477579903E-2</v>
      </c>
      <c r="L97" s="4">
        <v>84.1308641888577</v>
      </c>
      <c r="M97" s="2">
        <v>66.024063084696095</v>
      </c>
    </row>
    <row r="98" spans="1:13" x14ac:dyDescent="0.25">
      <c r="A98" s="1"/>
      <c r="B98" s="1" t="b">
        <v>0</v>
      </c>
      <c r="C98" s="1" t="s">
        <v>161</v>
      </c>
      <c r="D98" s="1" t="s">
        <v>53</v>
      </c>
      <c r="E98" s="2">
        <v>0.201481770375881</v>
      </c>
      <c r="F98" s="4">
        <v>0.19513493556912201</v>
      </c>
      <c r="G98" s="2">
        <v>0.128888587192901</v>
      </c>
      <c r="H98" s="4">
        <v>0.14118658077469001</v>
      </c>
      <c r="I98" s="2">
        <v>0.14363564496137499</v>
      </c>
      <c r="J98" s="4">
        <v>8.4480343855352302E-2</v>
      </c>
      <c r="K98" s="2">
        <v>7.5341888131908397E-2</v>
      </c>
      <c r="L98" s="4">
        <v>84.194243736688605</v>
      </c>
      <c r="M98" s="2">
        <v>66.127068601523803</v>
      </c>
    </row>
    <row r="99" spans="1:13" x14ac:dyDescent="0.25">
      <c r="A99" s="1"/>
      <c r="B99" s="1" t="b">
        <v>0</v>
      </c>
      <c r="C99" s="1" t="s">
        <v>74</v>
      </c>
      <c r="D99" s="1" t="s">
        <v>53</v>
      </c>
      <c r="E99" s="2">
        <v>0.180592186355547</v>
      </c>
      <c r="F99" s="4">
        <v>0.19064517106972501</v>
      </c>
      <c r="G99" s="2">
        <v>9.90321664618663E-2</v>
      </c>
      <c r="H99" s="4">
        <v>0.108331010438367</v>
      </c>
      <c r="I99" s="2">
        <v>0.12663160737231499</v>
      </c>
      <c r="J99" s="4">
        <v>6.2893064044645799E-2</v>
      </c>
      <c r="K99" s="2">
        <v>8.7586568413580798E-2</v>
      </c>
      <c r="L99" s="4">
        <v>82.732861001731706</v>
      </c>
      <c r="M99" s="2">
        <v>65.261414516074197</v>
      </c>
    </row>
    <row r="100" spans="1:13" x14ac:dyDescent="0.25">
      <c r="A100" s="1"/>
      <c r="B100" s="1" t="b">
        <v>0</v>
      </c>
      <c r="C100" s="1" t="s">
        <v>45</v>
      </c>
      <c r="D100" s="1" t="s">
        <v>53</v>
      </c>
      <c r="E100" s="2">
        <v>0.182954132959226</v>
      </c>
      <c r="F100" s="4">
        <v>0.18352930737506601</v>
      </c>
      <c r="G100" s="2">
        <v>9.6661780170080105E-2</v>
      </c>
      <c r="H100" s="4">
        <v>0.14748138270830899</v>
      </c>
      <c r="I100" s="2">
        <v>9.9706940737287905E-2</v>
      </c>
      <c r="J100" s="4">
        <v>5.7034674346565901E-2</v>
      </c>
      <c r="K100" s="2">
        <v>5.3092038504965897E-2</v>
      </c>
      <c r="L100" s="4">
        <v>81.134427166209406</v>
      </c>
      <c r="M100" s="2">
        <v>63.758000202368102</v>
      </c>
    </row>
    <row r="101" spans="1:13" x14ac:dyDescent="0.25">
      <c r="A101" s="1"/>
      <c r="B101" s="1" t="b">
        <v>0</v>
      </c>
      <c r="C101" s="1" t="s">
        <v>108</v>
      </c>
      <c r="D101" s="1" t="s">
        <v>53</v>
      </c>
      <c r="E101" s="2">
        <v>2.5905627424558699</v>
      </c>
      <c r="F101" s="4">
        <v>2.4695775799095898</v>
      </c>
      <c r="G101" s="2">
        <v>2.4165517469778699</v>
      </c>
      <c r="H101" s="4">
        <v>2.4119385902627002</v>
      </c>
      <c r="I101" s="2">
        <v>2.38562981832996</v>
      </c>
      <c r="J101" s="4">
        <v>2.12056280694779</v>
      </c>
      <c r="K101" s="2">
        <v>2.3285696234903499</v>
      </c>
      <c r="L101" s="4">
        <v>86.582094253220802</v>
      </c>
      <c r="M101" s="2">
        <v>67.557749055399796</v>
      </c>
    </row>
    <row r="102" spans="1:13" x14ac:dyDescent="0.25">
      <c r="A102" s="1"/>
      <c r="B102" s="1" t="b">
        <v>0</v>
      </c>
      <c r="C102" s="1" t="s">
        <v>114</v>
      </c>
      <c r="D102" s="1" t="s">
        <v>53</v>
      </c>
      <c r="E102" s="2">
        <v>0.199904088645003</v>
      </c>
      <c r="F102" s="4">
        <v>0.18702326297927099</v>
      </c>
      <c r="G102" s="2">
        <v>9.6458840790593206E-2</v>
      </c>
      <c r="H102" s="4">
        <v>0.128834371250033</v>
      </c>
      <c r="I102" s="2">
        <v>0.105863536163272</v>
      </c>
      <c r="J102" s="4">
        <v>6.9994875634871598E-2</v>
      </c>
      <c r="K102" s="2">
        <v>6.2502441645449006E-2</v>
      </c>
      <c r="L102" s="4">
        <v>94.132269240721698</v>
      </c>
      <c r="M102" s="2">
        <v>73.716548168823806</v>
      </c>
    </row>
    <row r="103" spans="1:13" x14ac:dyDescent="0.25">
      <c r="A103" s="1"/>
      <c r="B103" s="1" t="b">
        <v>0</v>
      </c>
      <c r="C103" s="1" t="s">
        <v>81</v>
      </c>
      <c r="D103" s="1" t="s">
        <v>145</v>
      </c>
      <c r="E103" s="2">
        <v>9.0129651992609E-2</v>
      </c>
      <c r="F103" s="4">
        <v>8.5336121790198005E-2</v>
      </c>
      <c r="G103" s="2">
        <v>7.8935622321066795E-2</v>
      </c>
      <c r="H103" s="4">
        <v>6.4911101797668694E-2</v>
      </c>
      <c r="I103" s="2">
        <v>6.7868999230069796E-2</v>
      </c>
      <c r="J103" s="4">
        <v>5.7690687579588E-2</v>
      </c>
      <c r="K103" s="2">
        <v>5.37893457244282E-2</v>
      </c>
      <c r="L103" s="4">
        <v>99.672751712114206</v>
      </c>
      <c r="M103" s="2">
        <v>76.041032090546594</v>
      </c>
    </row>
    <row r="104" spans="1:13" x14ac:dyDescent="0.25">
      <c r="A104" s="1"/>
      <c r="B104" s="1" t="b">
        <v>0</v>
      </c>
      <c r="C104" s="1" t="s">
        <v>50</v>
      </c>
      <c r="D104" s="1" t="s">
        <v>145</v>
      </c>
      <c r="E104" s="2">
        <v>102.023310473477</v>
      </c>
      <c r="F104" s="4">
        <v>96.579087313140306</v>
      </c>
      <c r="G104" s="2">
        <v>91.554598833054598</v>
      </c>
      <c r="H104" s="4">
        <v>90.402121653632307</v>
      </c>
      <c r="I104" s="2">
        <v>92.675245822217505</v>
      </c>
      <c r="J104" s="4">
        <v>82.1535558326608</v>
      </c>
      <c r="K104" s="2">
        <v>87.975092294600302</v>
      </c>
      <c r="L104" s="4">
        <v>99.366544075891497</v>
      </c>
      <c r="M104" s="2">
        <v>77.318089942833097</v>
      </c>
    </row>
    <row r="105" spans="1:13" x14ac:dyDescent="0.25">
      <c r="A105" s="1"/>
      <c r="B105" s="1" t="b">
        <v>0</v>
      </c>
      <c r="C105" s="1" t="s">
        <v>18</v>
      </c>
      <c r="D105" s="1" t="s">
        <v>145</v>
      </c>
      <c r="E105" s="2">
        <v>3.2034660910022099E-2</v>
      </c>
      <c r="F105" s="4">
        <v>2.9779379513079299E-2</v>
      </c>
      <c r="G105" s="2">
        <v>3.0190551031481602E-2</v>
      </c>
      <c r="H105" s="4">
        <v>3.14436937368133E-2</v>
      </c>
      <c r="I105" s="2">
        <v>2.7495567324839602E-2</v>
      </c>
      <c r="J105" s="4">
        <v>2.58305310962644E-2</v>
      </c>
      <c r="K105" s="2">
        <v>2.93749751089264E-2</v>
      </c>
      <c r="L105" s="4">
        <v>104.00774651927701</v>
      </c>
      <c r="M105" s="2">
        <v>81.197173431026997</v>
      </c>
    </row>
    <row r="106" spans="1:13" x14ac:dyDescent="0.25">
      <c r="A106" s="1"/>
      <c r="B106" s="1" t="b">
        <v>0</v>
      </c>
      <c r="C106" s="1" t="s">
        <v>119</v>
      </c>
      <c r="D106" s="1" t="s">
        <v>53</v>
      </c>
      <c r="E106" s="2">
        <v>781.66085807379704</v>
      </c>
      <c r="F106" s="4">
        <v>350.10513631535599</v>
      </c>
      <c r="G106" s="2">
        <v>255.55692211086901</v>
      </c>
      <c r="H106" s="4">
        <v>244.57699881112501</v>
      </c>
      <c r="I106" s="2">
        <v>107.53677826675499</v>
      </c>
      <c r="J106" s="4">
        <v>70.559287806416606</v>
      </c>
      <c r="K106" s="2">
        <v>53.210622000869598</v>
      </c>
      <c r="L106" s="4">
        <v>98.297803084322993</v>
      </c>
      <c r="M106" s="2">
        <v>79.615184824633701</v>
      </c>
    </row>
    <row r="107" spans="1:13" x14ac:dyDescent="0.25">
      <c r="A107" s="1"/>
      <c r="B107" s="1" t="b">
        <v>0</v>
      </c>
      <c r="C107" s="1" t="s">
        <v>141</v>
      </c>
      <c r="D107" s="1" t="s">
        <v>53</v>
      </c>
      <c r="E107" s="2">
        <v>28146.569612752399</v>
      </c>
      <c r="F107" s="4">
        <v>20707.282317145899</v>
      </c>
      <c r="G107" s="2">
        <v>19146.612515579101</v>
      </c>
      <c r="H107" s="4">
        <v>19667.651146556898</v>
      </c>
      <c r="I107" s="2">
        <v>15490.180738413301</v>
      </c>
      <c r="J107" s="4">
        <v>12059.3013598411</v>
      </c>
      <c r="K107" s="2">
        <v>10956.572992835099</v>
      </c>
      <c r="L107" s="4">
        <v>99.540196777513501</v>
      </c>
      <c r="M107" s="2">
        <v>80.233201214776599</v>
      </c>
    </row>
    <row r="108" spans="1:13" x14ac:dyDescent="0.25">
      <c r="A108" s="1"/>
      <c r="B108" s="1" t="b">
        <v>0</v>
      </c>
      <c r="C108" s="1" t="s">
        <v>25</v>
      </c>
      <c r="D108" s="1" t="s">
        <v>53</v>
      </c>
      <c r="E108" s="2">
        <v>99451.539218429898</v>
      </c>
      <c r="F108" s="4">
        <v>83650.865603693499</v>
      </c>
      <c r="G108" s="2">
        <v>82483.015064153602</v>
      </c>
      <c r="H108" s="4">
        <v>83339.605960572095</v>
      </c>
      <c r="I108" s="2">
        <v>80015.568000051993</v>
      </c>
      <c r="J108" s="4">
        <v>70346.354357186399</v>
      </c>
      <c r="K108" s="2">
        <v>69521.859077971298</v>
      </c>
      <c r="L108" s="4">
        <v>98.612253691481101</v>
      </c>
      <c r="M108" s="2">
        <v>78.696515651232104</v>
      </c>
    </row>
    <row r="109" spans="1:13" x14ac:dyDescent="0.25">
      <c r="A109" s="1"/>
      <c r="B109" s="1" t="b">
        <v>0</v>
      </c>
      <c r="C109" s="1" t="s">
        <v>138</v>
      </c>
      <c r="D109" s="1" t="s">
        <v>53</v>
      </c>
      <c r="E109" s="2">
        <v>168671.94487532601</v>
      </c>
      <c r="F109" s="4">
        <v>152524.337979359</v>
      </c>
      <c r="G109" s="2">
        <v>156040.64783231501</v>
      </c>
      <c r="H109" s="4">
        <v>154815.40246330699</v>
      </c>
      <c r="I109" s="2">
        <v>166777.46730472599</v>
      </c>
      <c r="J109" s="4">
        <v>152412.54686294901</v>
      </c>
      <c r="K109" s="2">
        <v>158351.14311869699</v>
      </c>
      <c r="L109" s="4">
        <v>99.320762802657001</v>
      </c>
      <c r="M109" s="2">
        <v>80.050602045020497</v>
      </c>
    </row>
    <row r="110" spans="1:13" x14ac:dyDescent="0.25">
      <c r="A110" s="1"/>
      <c r="B110" s="1" t="b">
        <v>0</v>
      </c>
      <c r="C110" s="1" t="s">
        <v>86</v>
      </c>
      <c r="D110" s="1" t="s">
        <v>53</v>
      </c>
      <c r="E110" s="2">
        <v>172968.60263584001</v>
      </c>
      <c r="F110" s="4">
        <v>159147.01857007001</v>
      </c>
      <c r="G110" s="2">
        <v>163062.934970481</v>
      </c>
      <c r="H110" s="4">
        <v>160336.395749877</v>
      </c>
      <c r="I110" s="2">
        <v>175852.04592227799</v>
      </c>
      <c r="J110" s="4">
        <v>161835.38699583101</v>
      </c>
      <c r="K110" s="2">
        <v>171711.85022709801</v>
      </c>
      <c r="L110" s="4">
        <v>98.672085483355403</v>
      </c>
      <c r="M110" s="2">
        <v>81.466744082342203</v>
      </c>
    </row>
    <row r="111" spans="1:13" x14ac:dyDescent="0.25">
      <c r="A111" s="1"/>
      <c r="B111" s="1" t="b">
        <v>0</v>
      </c>
      <c r="C111" s="1" t="s">
        <v>107</v>
      </c>
      <c r="D111" s="1" t="s">
        <v>53</v>
      </c>
      <c r="E111" s="2">
        <v>89039.848972199397</v>
      </c>
      <c r="F111" s="4">
        <v>76519.822832281803</v>
      </c>
      <c r="G111" s="2">
        <v>76419.952934891306</v>
      </c>
      <c r="H111" s="4">
        <v>75941.976959847496</v>
      </c>
      <c r="I111" s="2">
        <v>75040.341509577105</v>
      </c>
      <c r="J111" s="4">
        <v>67691.055928610993</v>
      </c>
      <c r="K111" s="2">
        <v>71938.970413079398</v>
      </c>
      <c r="L111" s="4">
        <v>100.509202504271</v>
      </c>
      <c r="M111" s="2">
        <v>81.560600423235002</v>
      </c>
    </row>
    <row r="112" spans="1:13" x14ac:dyDescent="0.25">
      <c r="A112" s="1"/>
      <c r="B112" s="1" t="b">
        <v>0</v>
      </c>
      <c r="C112" s="1" t="s">
        <v>104</v>
      </c>
      <c r="D112" s="1" t="s">
        <v>53</v>
      </c>
      <c r="E112" s="2">
        <v>59424.9494418096</v>
      </c>
      <c r="F112" s="4">
        <v>51409.1309595727</v>
      </c>
      <c r="G112" s="2">
        <v>51212.128084214601</v>
      </c>
      <c r="H112" s="4">
        <v>50989.453798485702</v>
      </c>
      <c r="I112" s="2">
        <v>49773.519855404302</v>
      </c>
      <c r="J112" s="4">
        <v>44407.754968300302</v>
      </c>
      <c r="K112" s="2">
        <v>48471.770452777702</v>
      </c>
      <c r="L112" s="4">
        <v>101.694082741163</v>
      </c>
      <c r="M112" s="2">
        <v>82.429137125760107</v>
      </c>
    </row>
    <row r="113" spans="1:13" x14ac:dyDescent="0.25">
      <c r="A113" s="1"/>
      <c r="B113" s="1" t="b">
        <v>0</v>
      </c>
      <c r="C113" s="1" t="s">
        <v>157</v>
      </c>
      <c r="D113" s="1" t="s">
        <v>53</v>
      </c>
      <c r="E113" s="2">
        <v>29134.829444967501</v>
      </c>
      <c r="F113" s="4">
        <v>27510.175243545698</v>
      </c>
      <c r="G113" s="2">
        <v>28399.0077462234</v>
      </c>
      <c r="H113" s="4">
        <v>28323.289103851701</v>
      </c>
      <c r="I113" s="2">
        <v>28763.174548289699</v>
      </c>
      <c r="J113" s="4">
        <v>25858.9392736349</v>
      </c>
      <c r="K113" s="2">
        <v>29017.091509485199</v>
      </c>
      <c r="L113" s="4">
        <v>103.592366353223</v>
      </c>
      <c r="M113" s="2">
        <v>82.790951523488204</v>
      </c>
    </row>
    <row r="114" spans="1:13" x14ac:dyDescent="0.25">
      <c r="A114" s="1"/>
      <c r="B114" s="1" t="b">
        <v>0</v>
      </c>
      <c r="C114" s="1" t="s">
        <v>150</v>
      </c>
      <c r="D114" s="1" t="s">
        <v>53</v>
      </c>
      <c r="E114" s="2">
        <v>4208.7024689959899</v>
      </c>
      <c r="F114" s="4">
        <v>4990.2566910102096</v>
      </c>
      <c r="G114" s="2">
        <v>5632.0150775794</v>
      </c>
      <c r="H114" s="4">
        <v>5891.8708562851098</v>
      </c>
      <c r="I114" s="2">
        <v>6411.7462083240898</v>
      </c>
      <c r="J114" s="4">
        <v>5732.7581091860402</v>
      </c>
      <c r="K114" s="2">
        <v>6988.7863873905499</v>
      </c>
      <c r="L114" s="4">
        <v>102.895425502394</v>
      </c>
      <c r="M114" s="2">
        <v>82.414899504031098</v>
      </c>
    </row>
    <row r="115" spans="1:13" x14ac:dyDescent="0.25">
      <c r="A115" s="1"/>
      <c r="B115" s="1" t="b">
        <v>0</v>
      </c>
      <c r="C115" s="1" t="s">
        <v>130</v>
      </c>
      <c r="D115" s="1" t="s">
        <v>53</v>
      </c>
      <c r="E115" s="2">
        <v>1051.92920582073</v>
      </c>
      <c r="F115" s="4">
        <v>1812.8405176414301</v>
      </c>
      <c r="G115" s="2">
        <v>2145.7927506800502</v>
      </c>
      <c r="H115" s="4">
        <v>2189.93291139441</v>
      </c>
      <c r="I115" s="2">
        <v>2808.0348080516501</v>
      </c>
      <c r="J115" s="4">
        <v>2504.6121830891002</v>
      </c>
      <c r="K115" s="2">
        <v>3346.5878493520299</v>
      </c>
      <c r="L115" s="4">
        <v>98.070161264827703</v>
      </c>
      <c r="M115" s="2">
        <v>79.8939965614138</v>
      </c>
    </row>
    <row r="116" spans="1:13" x14ac:dyDescent="0.25">
      <c r="A116" s="1"/>
      <c r="B116" s="1" t="b">
        <v>0</v>
      </c>
      <c r="C116" s="1" t="s">
        <v>81</v>
      </c>
      <c r="D116" s="1" t="s">
        <v>145</v>
      </c>
      <c r="E116" s="2">
        <v>11.9991479736355</v>
      </c>
      <c r="F116" s="4">
        <v>11.429852451592801</v>
      </c>
      <c r="G116" s="2">
        <v>11.5509818054805</v>
      </c>
      <c r="H116" s="4">
        <v>11.4565744437632</v>
      </c>
      <c r="I116" s="2">
        <v>11.6592792828872</v>
      </c>
      <c r="J116" s="4">
        <v>10.612954543296601</v>
      </c>
      <c r="K116" s="2">
        <v>11.6461320081166</v>
      </c>
      <c r="L116" s="4">
        <v>105.217285416381</v>
      </c>
      <c r="M116" s="2">
        <v>84.206433483276797</v>
      </c>
    </row>
    <row r="117" spans="1:13" x14ac:dyDescent="0.25">
      <c r="A117" s="1"/>
      <c r="B117" s="1" t="b">
        <v>0</v>
      </c>
      <c r="C117" s="1" t="s">
        <v>50</v>
      </c>
      <c r="D117" s="1" t="s">
        <v>145</v>
      </c>
      <c r="E117" s="2">
        <v>110.70427502637099</v>
      </c>
      <c r="F117" s="4">
        <v>105.41739355396101</v>
      </c>
      <c r="G117" s="2">
        <v>99.9510445356064</v>
      </c>
      <c r="H117" s="4">
        <v>99.257969684918905</v>
      </c>
      <c r="I117" s="2">
        <v>102.21425797256499</v>
      </c>
      <c r="J117" s="4">
        <v>90.787197213914197</v>
      </c>
      <c r="K117" s="2">
        <v>97.595765199137205</v>
      </c>
      <c r="L117" s="4">
        <v>104.159129148855</v>
      </c>
      <c r="M117" s="2">
        <v>84.379022869681194</v>
      </c>
    </row>
    <row r="118" spans="1:13" x14ac:dyDescent="0.25">
      <c r="A118" s="1"/>
      <c r="B118" s="1" t="b">
        <v>0</v>
      </c>
      <c r="C118" s="1" t="s">
        <v>18</v>
      </c>
      <c r="D118" s="1" t="s">
        <v>145</v>
      </c>
      <c r="E118" s="2">
        <v>3.9062547990876801</v>
      </c>
      <c r="F118" s="4">
        <v>3.6113668884757999</v>
      </c>
      <c r="G118" s="2">
        <v>3.7001792421334598</v>
      </c>
      <c r="H118" s="4">
        <v>3.6717822332455099</v>
      </c>
      <c r="I118" s="2">
        <v>3.8718656870700401</v>
      </c>
      <c r="J118" s="4">
        <v>3.3897417807463301</v>
      </c>
      <c r="K118" s="2">
        <v>3.7762513925360399</v>
      </c>
      <c r="L118" s="4">
        <v>104.606005894193</v>
      </c>
      <c r="M118" s="2">
        <v>85.3339879519975</v>
      </c>
    </row>
    <row r="119" spans="1:13" x14ac:dyDescent="0.25">
      <c r="A119" s="1"/>
      <c r="B119" s="1" t="b">
        <v>0</v>
      </c>
      <c r="C119" s="1" t="s">
        <v>13</v>
      </c>
      <c r="D119" s="1" t="s">
        <v>53</v>
      </c>
      <c r="E119" s="2">
        <v>376.62649112136899</v>
      </c>
      <c r="F119" s="4">
        <v>941.64005745879899</v>
      </c>
      <c r="G119" s="2">
        <v>1015.97290529004</v>
      </c>
      <c r="H119" s="4">
        <v>1090.1764203278799</v>
      </c>
      <c r="I119" s="2">
        <v>1486.3663769003499</v>
      </c>
      <c r="J119" s="4">
        <v>1415.2290538388299</v>
      </c>
      <c r="K119" s="2">
        <v>1857.7613547568401</v>
      </c>
      <c r="L119" s="4">
        <v>93.590364154316902</v>
      </c>
      <c r="M119" s="2">
        <v>77.895006062269005</v>
      </c>
    </row>
    <row r="120" spans="1:13" x14ac:dyDescent="0.25">
      <c r="A120" s="1"/>
      <c r="B120" s="1" t="b">
        <v>0</v>
      </c>
      <c r="C120" s="1" t="s">
        <v>93</v>
      </c>
      <c r="D120" s="1" t="s">
        <v>53</v>
      </c>
      <c r="E120" s="2">
        <v>148.42343896692199</v>
      </c>
      <c r="F120" s="4">
        <v>489.47386614233301</v>
      </c>
      <c r="G120" s="2">
        <v>457.25801187917898</v>
      </c>
      <c r="H120" s="4">
        <v>501.29194123438702</v>
      </c>
      <c r="I120" s="2">
        <v>740.45154435729398</v>
      </c>
      <c r="J120" s="4">
        <v>701.98661991766596</v>
      </c>
      <c r="K120" s="2">
        <v>953.63874483695702</v>
      </c>
      <c r="L120" s="4">
        <v>89.079152425880594</v>
      </c>
      <c r="M120" s="2">
        <v>73.178133787021096</v>
      </c>
    </row>
    <row r="121" spans="1:13" x14ac:dyDescent="0.25">
      <c r="A121" s="1"/>
      <c r="B121" s="1" t="b">
        <v>0</v>
      </c>
      <c r="C121" s="1" t="s">
        <v>78</v>
      </c>
      <c r="D121" s="1" t="s">
        <v>53</v>
      </c>
      <c r="E121" s="2">
        <v>66.461178979416303</v>
      </c>
      <c r="F121" s="4">
        <v>233.49747740904701</v>
      </c>
      <c r="G121" s="2">
        <v>192.98422163959799</v>
      </c>
      <c r="H121" s="4">
        <v>215.32678119159601</v>
      </c>
      <c r="I121" s="2">
        <v>339.12431303184502</v>
      </c>
      <c r="J121" s="4">
        <v>305.99170856809502</v>
      </c>
      <c r="K121" s="2">
        <v>444.39471672006198</v>
      </c>
      <c r="L121" s="4">
        <v>90.194564556864194</v>
      </c>
      <c r="M121" s="2">
        <v>71.774834017655493</v>
      </c>
    </row>
    <row r="122" spans="1:13" x14ac:dyDescent="0.25">
      <c r="A122" s="1"/>
      <c r="B122" s="1" t="b">
        <v>0</v>
      </c>
      <c r="C122" s="1" t="s">
        <v>106</v>
      </c>
      <c r="D122" s="1" t="s">
        <v>53</v>
      </c>
      <c r="E122" s="2">
        <v>39.400656056466197</v>
      </c>
      <c r="F122" s="4">
        <v>111.42883332264999</v>
      </c>
      <c r="G122" s="2">
        <v>85.071112074205701</v>
      </c>
      <c r="H122" s="4">
        <v>94.164591408431207</v>
      </c>
      <c r="I122" s="2">
        <v>151.98583856163199</v>
      </c>
      <c r="J122" s="4">
        <v>137.11563863121901</v>
      </c>
      <c r="K122" s="2">
        <v>198.28889161822499</v>
      </c>
      <c r="L122" s="4">
        <v>82.143500288621098</v>
      </c>
      <c r="M122" s="2">
        <v>65.402428801238202</v>
      </c>
    </row>
    <row r="123" spans="1:13" x14ac:dyDescent="0.25">
      <c r="A123" s="1"/>
      <c r="B123" s="1" t="b">
        <v>0</v>
      </c>
      <c r="C123" s="1" t="s">
        <v>127</v>
      </c>
      <c r="D123" s="1" t="s">
        <v>53</v>
      </c>
      <c r="E123" s="2">
        <v>30.745758186431299</v>
      </c>
      <c r="F123" s="4">
        <v>57.218383931613403</v>
      </c>
      <c r="G123" s="2">
        <v>41.823812237700601</v>
      </c>
      <c r="H123" s="4">
        <v>44.1598537919865</v>
      </c>
      <c r="I123" s="2">
        <v>66.195118897415995</v>
      </c>
      <c r="J123" s="4">
        <v>61.765562473717502</v>
      </c>
      <c r="K123" s="2">
        <v>86.650063336993497</v>
      </c>
      <c r="L123" s="4">
        <v>87.211932168779498</v>
      </c>
      <c r="M123" s="2">
        <v>68.3823530026133</v>
      </c>
    </row>
    <row r="124" spans="1:13" x14ac:dyDescent="0.25">
      <c r="A124" s="1"/>
      <c r="B124" s="1" t="b">
        <v>0</v>
      </c>
      <c r="C124" s="1" t="s">
        <v>156</v>
      </c>
      <c r="D124" s="1" t="s">
        <v>53</v>
      </c>
      <c r="E124" s="2">
        <v>19.841389993791399</v>
      </c>
      <c r="F124" s="4">
        <v>32.175572136074301</v>
      </c>
      <c r="G124" s="2">
        <v>22.6077035766078</v>
      </c>
      <c r="H124" s="4">
        <v>23.756340494645599</v>
      </c>
      <c r="I124" s="2">
        <v>34.917171399141502</v>
      </c>
      <c r="J124" s="4">
        <v>33.044118616812298</v>
      </c>
      <c r="K124" s="2">
        <v>46.218043606652998</v>
      </c>
      <c r="L124" s="4">
        <v>90.993406794128305</v>
      </c>
      <c r="M124" s="2">
        <v>70.031686228217595</v>
      </c>
    </row>
    <row r="125" spans="1:13" x14ac:dyDescent="0.25">
      <c r="A125" s="1"/>
      <c r="B125" s="1" t="b">
        <v>0</v>
      </c>
      <c r="C125" s="1" t="s">
        <v>52</v>
      </c>
      <c r="D125" s="1" t="s">
        <v>53</v>
      </c>
      <c r="E125" s="2">
        <v>12.6946095374929</v>
      </c>
      <c r="F125" s="4">
        <v>17.861848610867501</v>
      </c>
      <c r="G125" s="2">
        <v>11.974945080553301</v>
      </c>
      <c r="H125" s="4">
        <v>12.4982166182984</v>
      </c>
      <c r="I125" s="2">
        <v>18.155334353638999</v>
      </c>
      <c r="J125" s="4">
        <v>17.285823055403299</v>
      </c>
      <c r="K125" s="2">
        <v>23.900586686783502</v>
      </c>
      <c r="L125" s="4">
        <v>96.254682042617603</v>
      </c>
      <c r="M125" s="2">
        <v>73.510737665051707</v>
      </c>
    </row>
    <row r="126" spans="1:13" x14ac:dyDescent="0.25">
      <c r="A126" s="1"/>
      <c r="B126" s="1" t="b">
        <v>0</v>
      </c>
      <c r="C126" s="1" t="s">
        <v>57</v>
      </c>
      <c r="D126" s="1" t="s">
        <v>53</v>
      </c>
      <c r="E126" s="2">
        <v>8.8101588191049593</v>
      </c>
      <c r="F126" s="4">
        <v>11.165332807695499</v>
      </c>
      <c r="G126" s="2">
        <v>7.0143669737410903</v>
      </c>
      <c r="H126" s="4">
        <v>7.3166130519698198</v>
      </c>
      <c r="I126" s="2">
        <v>10.553044280557801</v>
      </c>
      <c r="J126" s="4">
        <v>10.096713351668001</v>
      </c>
      <c r="K126" s="2">
        <v>14.0443732222384</v>
      </c>
      <c r="L126" s="4">
        <v>90.582827221943106</v>
      </c>
      <c r="M126" s="2">
        <v>69.160960407797603</v>
      </c>
    </row>
    <row r="127" spans="1:13" x14ac:dyDescent="0.25">
      <c r="A127" s="1"/>
      <c r="B127" s="1" t="b">
        <v>0</v>
      </c>
      <c r="C127" s="1" t="s">
        <v>77</v>
      </c>
      <c r="D127" s="1" t="s">
        <v>53</v>
      </c>
      <c r="E127" s="2">
        <v>7.4093167552500701</v>
      </c>
      <c r="F127" s="4">
        <v>8.3624046237499208</v>
      </c>
      <c r="G127" s="2">
        <v>5.3946581181425897</v>
      </c>
      <c r="H127" s="4">
        <v>5.3103255332585197</v>
      </c>
      <c r="I127" s="2">
        <v>7.4982136387298404</v>
      </c>
      <c r="J127" s="4">
        <v>7.2203085759321999</v>
      </c>
      <c r="K127" s="2">
        <v>9.88946583300058</v>
      </c>
      <c r="L127" s="4">
        <v>89.833302305104695</v>
      </c>
      <c r="M127" s="2">
        <v>69.681778292322605</v>
      </c>
    </row>
    <row r="128" spans="1:13" x14ac:dyDescent="0.25">
      <c r="A128" s="1"/>
      <c r="B128" s="1" t="b">
        <v>0</v>
      </c>
      <c r="C128" s="1" t="s">
        <v>97</v>
      </c>
      <c r="D128" s="1" t="s">
        <v>53</v>
      </c>
      <c r="E128" s="2">
        <v>6.9095630963633097</v>
      </c>
      <c r="F128" s="4">
        <v>7.0895554157290697</v>
      </c>
      <c r="G128" s="2">
        <v>4.5620447403911397</v>
      </c>
      <c r="H128" s="4">
        <v>4.6647754541476596</v>
      </c>
      <c r="I128" s="2">
        <v>6.2066514188125597</v>
      </c>
      <c r="J128" s="4">
        <v>5.9371409409059597</v>
      </c>
      <c r="K128" s="2">
        <v>7.8746458023386303</v>
      </c>
      <c r="L128" s="4">
        <v>82.071901187385905</v>
      </c>
      <c r="M128" s="2">
        <v>63.300374297383001</v>
      </c>
    </row>
    <row r="129" spans="1:13" x14ac:dyDescent="0.25">
      <c r="A129" s="1"/>
      <c r="B129" s="1" t="b">
        <v>0</v>
      </c>
      <c r="C129" s="1" t="s">
        <v>81</v>
      </c>
      <c r="D129" s="1" t="s">
        <v>145</v>
      </c>
      <c r="E129" s="2">
        <v>0.25268438652469699</v>
      </c>
      <c r="F129" s="4">
        <v>0.23637514020271699</v>
      </c>
      <c r="G129" s="2">
        <v>0.23492668230247901</v>
      </c>
      <c r="H129" s="4">
        <v>0.212796040913457</v>
      </c>
      <c r="I129" s="2">
        <v>0.22274670915133701</v>
      </c>
      <c r="J129" s="4">
        <v>0.19888512965342001</v>
      </c>
      <c r="K129" s="2">
        <v>0.21205773186787499</v>
      </c>
      <c r="L129" s="4">
        <v>107.413674198916</v>
      </c>
      <c r="M129" s="2">
        <v>77.802118949146504</v>
      </c>
    </row>
    <row r="130" spans="1:13" x14ac:dyDescent="0.25">
      <c r="A130" s="1"/>
      <c r="B130" s="1" t="b">
        <v>0</v>
      </c>
      <c r="C130" s="1" t="s">
        <v>50</v>
      </c>
      <c r="D130" s="1" t="s">
        <v>145</v>
      </c>
      <c r="E130" s="2">
        <v>100.745981114692</v>
      </c>
      <c r="F130" s="4">
        <v>94.822424301371299</v>
      </c>
      <c r="G130" s="2">
        <v>90.249794103718898</v>
      </c>
      <c r="H130" s="4">
        <v>88.892627328410697</v>
      </c>
      <c r="I130" s="2">
        <v>91.129821580539399</v>
      </c>
      <c r="J130" s="4">
        <v>80.100918332277502</v>
      </c>
      <c r="K130" s="2">
        <v>85.750695834169306</v>
      </c>
      <c r="L130" s="4">
        <v>103.78009299101601</v>
      </c>
      <c r="M130" s="2">
        <v>77.365816055107601</v>
      </c>
    </row>
    <row r="131" spans="1:13" x14ac:dyDescent="0.25">
      <c r="A131" s="1"/>
      <c r="B131" s="1" t="b">
        <v>0</v>
      </c>
      <c r="C131" s="1" t="s">
        <v>18</v>
      </c>
      <c r="D131" s="1" t="s">
        <v>145</v>
      </c>
      <c r="E131" s="2">
        <v>0.20794806845062899</v>
      </c>
      <c r="F131" s="4">
        <v>0.181488719375064</v>
      </c>
      <c r="G131" s="2">
        <v>0.18365786308641199</v>
      </c>
      <c r="H131" s="4">
        <v>0.19746459169894701</v>
      </c>
      <c r="I131" s="2">
        <v>0.18458865727009999</v>
      </c>
      <c r="J131" s="4">
        <v>0.15625151351426</v>
      </c>
      <c r="K131" s="2">
        <v>0.18283489251638799</v>
      </c>
      <c r="L131" s="4">
        <v>107.563956204533</v>
      </c>
      <c r="M131" s="2">
        <v>81.808538913367002</v>
      </c>
    </row>
    <row r="132" spans="1:13" x14ac:dyDescent="0.25">
      <c r="A132" s="1"/>
      <c r="B132" s="1" t="b">
        <v>0</v>
      </c>
      <c r="C132" s="1" t="s">
        <v>10</v>
      </c>
      <c r="D132" s="1" t="s">
        <v>53</v>
      </c>
      <c r="E132" s="2">
        <v>5.8748639323632696</v>
      </c>
      <c r="F132" s="4">
        <v>5.5803293898980497</v>
      </c>
      <c r="G132" s="2">
        <v>3.813639220997</v>
      </c>
      <c r="H132" s="4">
        <v>3.7065961553189202</v>
      </c>
      <c r="I132" s="2">
        <v>4.7984961371630499</v>
      </c>
      <c r="J132" s="4">
        <v>4.6186509256628803</v>
      </c>
      <c r="K132" s="2">
        <v>6.0074865238601198</v>
      </c>
      <c r="L132" s="4">
        <v>88.239341218015994</v>
      </c>
      <c r="M132" s="2">
        <v>70.015017181651103</v>
      </c>
    </row>
    <row r="133" spans="1:13" x14ac:dyDescent="0.25">
      <c r="A133" s="1"/>
      <c r="B133" s="1" t="b">
        <v>0</v>
      </c>
      <c r="C133" s="1" t="s">
        <v>116</v>
      </c>
      <c r="D133" s="1" t="s">
        <v>53</v>
      </c>
      <c r="E133" s="2">
        <v>5.4376308023645601</v>
      </c>
      <c r="F133" s="4">
        <v>4.9657311576262098</v>
      </c>
      <c r="G133" s="2">
        <v>3.3856388754962801</v>
      </c>
      <c r="H133" s="4">
        <v>3.4724335941889501</v>
      </c>
      <c r="I133" s="2">
        <v>4.2383895613756604</v>
      </c>
      <c r="J133" s="4">
        <v>3.9868132531807201</v>
      </c>
      <c r="K133" s="2">
        <v>5.15359623071725</v>
      </c>
      <c r="L133" s="4">
        <v>89.092020359201499</v>
      </c>
      <c r="M133" s="2">
        <v>69.039547918746294</v>
      </c>
    </row>
    <row r="134" spans="1:13" x14ac:dyDescent="0.25">
      <c r="A134" s="1"/>
      <c r="B134" s="1" t="b">
        <v>0</v>
      </c>
      <c r="C134" s="1" t="s">
        <v>69</v>
      </c>
      <c r="D134" s="1" t="s">
        <v>53</v>
      </c>
      <c r="E134" s="2">
        <v>5.3636496343034601</v>
      </c>
      <c r="F134" s="4">
        <v>4.6296949853998202</v>
      </c>
      <c r="G134" s="2">
        <v>3.4574378770074401</v>
      </c>
      <c r="H134" s="4">
        <v>3.3055824793582498</v>
      </c>
      <c r="I134" s="2">
        <v>4.0802190761253803</v>
      </c>
      <c r="J134" s="4">
        <v>3.8181886779210799</v>
      </c>
      <c r="K134" s="2">
        <v>4.6832602667659202</v>
      </c>
      <c r="L134" s="4">
        <v>88.341383109637405</v>
      </c>
      <c r="M134" s="2">
        <v>68.230802543153402</v>
      </c>
    </row>
    <row r="135" spans="1:13" x14ac:dyDescent="0.25">
      <c r="A135" s="1"/>
      <c r="B135" s="1" t="b">
        <v>0</v>
      </c>
      <c r="C135" s="1" t="s">
        <v>37</v>
      </c>
      <c r="D135" s="1" t="s">
        <v>53</v>
      </c>
      <c r="E135" s="2">
        <v>7.4498563013814199</v>
      </c>
      <c r="F135" s="4">
        <v>6.64641621376009</v>
      </c>
      <c r="G135" s="2">
        <v>5.6156968602432302</v>
      </c>
      <c r="H135" s="4">
        <v>5.4793671614238404</v>
      </c>
      <c r="I135" s="2">
        <v>6.3191392908282902</v>
      </c>
      <c r="J135" s="4">
        <v>5.7721237830190901</v>
      </c>
      <c r="K135" s="2">
        <v>6.8034605469581502</v>
      </c>
      <c r="L135" s="4">
        <v>86.584471132624003</v>
      </c>
      <c r="M135" s="2">
        <v>67.133377689429494</v>
      </c>
    </row>
    <row r="136" spans="1:13" x14ac:dyDescent="0.25">
      <c r="A136" s="1"/>
      <c r="B136" s="1" t="b">
        <v>0</v>
      </c>
      <c r="C136" s="1" t="s">
        <v>162</v>
      </c>
      <c r="D136" s="1" t="s">
        <v>53</v>
      </c>
      <c r="E136" s="2">
        <v>3.7875383091221702</v>
      </c>
      <c r="F136" s="4">
        <v>3.1109743808457</v>
      </c>
      <c r="G136" s="2">
        <v>2.1262061639085399</v>
      </c>
      <c r="H136" s="4">
        <v>2.1038347819200398</v>
      </c>
      <c r="I136" s="2">
        <v>2.5392765374991799</v>
      </c>
      <c r="J136" s="4">
        <v>2.4025816834049598</v>
      </c>
      <c r="K136" s="2">
        <v>2.9527608725697601</v>
      </c>
      <c r="L136" s="4">
        <v>79.220582604755407</v>
      </c>
      <c r="M136" s="2">
        <v>61.315496088789899</v>
      </c>
    </row>
    <row r="137" spans="1:13" x14ac:dyDescent="0.25">
      <c r="A137" s="1"/>
      <c r="B137" s="1" t="b">
        <v>0</v>
      </c>
      <c r="C137" s="1" t="s">
        <v>39</v>
      </c>
      <c r="D137" s="1" t="s">
        <v>53</v>
      </c>
      <c r="E137" s="2">
        <v>3.4146085440216498</v>
      </c>
      <c r="F137" s="4">
        <v>2.8287714122692198</v>
      </c>
      <c r="G137" s="2">
        <v>1.9039631025708299</v>
      </c>
      <c r="H137" s="4">
        <v>1.7645846995983201</v>
      </c>
      <c r="I137" s="2">
        <v>2.2540705220284698</v>
      </c>
      <c r="J137" s="4">
        <v>2.0761872389124401</v>
      </c>
      <c r="K137" s="2">
        <v>2.6027873878814698</v>
      </c>
      <c r="L137" s="4">
        <v>80.402687864215807</v>
      </c>
      <c r="M137" s="2">
        <v>62.1223782075486</v>
      </c>
    </row>
    <row r="138" spans="1:13" x14ac:dyDescent="0.25">
      <c r="A138" s="1"/>
      <c r="B138" s="1" t="b">
        <v>0</v>
      </c>
      <c r="C138" s="1" t="s">
        <v>20</v>
      </c>
      <c r="D138" s="1" t="s">
        <v>53</v>
      </c>
      <c r="E138" s="2">
        <v>3.5922080694726302</v>
      </c>
      <c r="F138" s="4">
        <v>2.9287565537011502</v>
      </c>
      <c r="G138" s="2">
        <v>2.0638313814628799</v>
      </c>
      <c r="H138" s="4">
        <v>2.0826957837114999</v>
      </c>
      <c r="I138" s="2">
        <v>2.3714527926406599</v>
      </c>
      <c r="J138" s="4">
        <v>2.1940951778277</v>
      </c>
      <c r="K138" s="2">
        <v>2.7253031491819</v>
      </c>
      <c r="L138" s="4">
        <v>100.157283847407</v>
      </c>
      <c r="M138" s="2">
        <v>77.219278842735307</v>
      </c>
    </row>
    <row r="139" spans="1:13" x14ac:dyDescent="0.25">
      <c r="A139" s="1"/>
      <c r="B139" s="1" t="b">
        <v>0</v>
      </c>
      <c r="C139" s="1" t="s">
        <v>70</v>
      </c>
      <c r="D139" s="1" t="s">
        <v>53</v>
      </c>
      <c r="E139" s="2">
        <v>0.96916861064677695</v>
      </c>
      <c r="F139" s="4">
        <v>0.877573335051268</v>
      </c>
      <c r="G139" s="2">
        <v>0.73476924326015702</v>
      </c>
      <c r="H139" s="4">
        <v>0.75328960911517995</v>
      </c>
      <c r="I139" s="2">
        <v>0.753812928228069</v>
      </c>
      <c r="J139" s="4">
        <v>0.70233863421554998</v>
      </c>
      <c r="K139" s="2">
        <v>0.75913582666092205</v>
      </c>
      <c r="L139" s="4">
        <v>127.650472273058</v>
      </c>
      <c r="M139" s="2">
        <v>94.282374985701793</v>
      </c>
    </row>
    <row r="140" spans="1:13" x14ac:dyDescent="0.25">
      <c r="A140" s="1"/>
      <c r="B140" s="1" t="b">
        <v>0</v>
      </c>
      <c r="C140" s="1" t="s">
        <v>128</v>
      </c>
      <c r="D140" s="1" t="s">
        <v>53</v>
      </c>
      <c r="E140" s="2">
        <v>0.92991388276416898</v>
      </c>
      <c r="F140" s="4">
        <v>0.90351036064604895</v>
      </c>
      <c r="G140" s="2">
        <v>0.83543722760952899</v>
      </c>
      <c r="H140" s="4">
        <v>0.798408596307569</v>
      </c>
      <c r="I140" s="2">
        <v>0.82628499003921896</v>
      </c>
      <c r="J140" s="4">
        <v>0.71776106360604797</v>
      </c>
      <c r="K140" s="2">
        <v>0.79516933389103595</v>
      </c>
      <c r="L140" s="4">
        <v>127.089411646241</v>
      </c>
      <c r="M140" s="2">
        <v>93.431961171398697</v>
      </c>
    </row>
    <row r="141" spans="1:13" x14ac:dyDescent="0.25">
      <c r="A141" s="1"/>
      <c r="B141" s="1" t="b">
        <v>0</v>
      </c>
      <c r="C141" s="1" t="s">
        <v>30</v>
      </c>
      <c r="D141" s="1" t="s">
        <v>53</v>
      </c>
      <c r="E141" s="2">
        <v>1.3746006548115299</v>
      </c>
      <c r="F141" s="4">
        <v>1.2380199683267299</v>
      </c>
      <c r="G141" s="2">
        <v>1.1480456322529999</v>
      </c>
      <c r="H141" s="4">
        <v>1.15465049887442</v>
      </c>
      <c r="I141" s="2">
        <v>1.0874319625782201</v>
      </c>
      <c r="J141" s="4">
        <v>0.94757462963350203</v>
      </c>
      <c r="K141" s="2">
        <v>1.03825035694176</v>
      </c>
      <c r="L141" s="4">
        <v>127.560150855735</v>
      </c>
      <c r="M141" s="2">
        <v>95.3656791934621</v>
      </c>
    </row>
    <row r="142" spans="1:13" x14ac:dyDescent="0.25">
      <c r="A142" s="1"/>
      <c r="B142" s="1" t="b">
        <v>0</v>
      </c>
      <c r="C142" s="1" t="s">
        <v>81</v>
      </c>
      <c r="D142" s="1" t="s">
        <v>145</v>
      </c>
      <c r="E142" s="2">
        <v>0.24352689644432901</v>
      </c>
      <c r="F142" s="4">
        <v>0.230539798400792</v>
      </c>
      <c r="G142" s="2">
        <v>0.20921763977389199</v>
      </c>
      <c r="H142" s="4">
        <v>0.20557252802936299</v>
      </c>
      <c r="I142" s="2">
        <v>0.21628525999130299</v>
      </c>
      <c r="J142" s="4">
        <v>0.17402948631148199</v>
      </c>
      <c r="K142" s="2">
        <v>0.204407685280837</v>
      </c>
      <c r="L142" s="4">
        <v>122.523777575606</v>
      </c>
      <c r="M142" s="2">
        <v>93.168815831767503</v>
      </c>
    </row>
    <row r="143" spans="1:13" x14ac:dyDescent="0.25">
      <c r="A143" s="1"/>
      <c r="B143" s="1" t="b">
        <v>0</v>
      </c>
      <c r="C143" s="1" t="s">
        <v>50</v>
      </c>
      <c r="D143" s="1" t="s">
        <v>145</v>
      </c>
      <c r="E143" s="2">
        <v>102.413929295815</v>
      </c>
      <c r="F143" s="4">
        <v>96.902726565899997</v>
      </c>
      <c r="G143" s="2">
        <v>91.742270371750195</v>
      </c>
      <c r="H143" s="4">
        <v>91.275349149876206</v>
      </c>
      <c r="I143" s="2">
        <v>93.423796620792004</v>
      </c>
      <c r="J143" s="4">
        <v>82.316345233920401</v>
      </c>
      <c r="K143" s="2">
        <v>88.774948975620106</v>
      </c>
      <c r="L143" s="4">
        <v>120.027211171099</v>
      </c>
      <c r="M143" s="2">
        <v>93.498921441666198</v>
      </c>
    </row>
    <row r="144" spans="1:13" x14ac:dyDescent="0.25">
      <c r="A144" s="1"/>
      <c r="B144" s="1" t="b">
        <v>0</v>
      </c>
      <c r="C144" s="1" t="s">
        <v>18</v>
      </c>
      <c r="D144" s="1" t="s">
        <v>145</v>
      </c>
      <c r="E144" s="2">
        <v>5.88252004242482E-2</v>
      </c>
      <c r="F144" s="4">
        <v>4.3846029833387402E-2</v>
      </c>
      <c r="G144" s="2">
        <v>4.3733371351130701E-2</v>
      </c>
      <c r="H144" s="4">
        <v>4.3815826749094199E-2</v>
      </c>
      <c r="I144" s="2">
        <v>3.8917206342403698E-2</v>
      </c>
      <c r="J144" s="4">
        <v>4.3139986008450801E-2</v>
      </c>
      <c r="K144" s="2">
        <v>4.5943081881592698E-2</v>
      </c>
      <c r="L144" s="4">
        <v>111.240063648849</v>
      </c>
      <c r="M144" s="2">
        <v>87.716968111821501</v>
      </c>
    </row>
    <row r="145" spans="1:13" x14ac:dyDescent="0.25">
      <c r="A145" s="1"/>
      <c r="B145" s="1" t="b">
        <v>0</v>
      </c>
      <c r="C145" s="1" t="s">
        <v>96</v>
      </c>
      <c r="D145" s="1" t="s">
        <v>53</v>
      </c>
      <c r="E145" s="2">
        <v>4.1406241678738702</v>
      </c>
      <c r="F145" s="4">
        <v>3.8499370183081401</v>
      </c>
      <c r="G145" s="2">
        <v>3.8571055269624699</v>
      </c>
      <c r="H145" s="4">
        <v>3.8651257565009001</v>
      </c>
      <c r="I145" s="2">
        <v>4.0432237573787102</v>
      </c>
      <c r="J145" s="4">
        <v>3.59479379305697</v>
      </c>
      <c r="K145" s="2">
        <v>3.86187392143824</v>
      </c>
      <c r="L145" s="4">
        <v>113.34995978038999</v>
      </c>
      <c r="M145" s="2">
        <v>88.217866694584899</v>
      </c>
    </row>
    <row r="146" spans="1:13" x14ac:dyDescent="0.25">
      <c r="A146" s="1"/>
      <c r="B146" s="1" t="b">
        <v>0</v>
      </c>
      <c r="C146" s="1" t="s">
        <v>100</v>
      </c>
      <c r="D146" s="1" t="s">
        <v>53</v>
      </c>
      <c r="E146" s="2">
        <v>0.68743069025689396</v>
      </c>
      <c r="F146" s="4">
        <v>0.67480283966871801</v>
      </c>
      <c r="G146" s="2">
        <v>0.58692680264959496</v>
      </c>
      <c r="H146" s="4">
        <v>0.57505337521270194</v>
      </c>
      <c r="I146" s="2">
        <v>0.60236930131502897</v>
      </c>
      <c r="J146" s="4">
        <v>0.52704625838742403</v>
      </c>
      <c r="K146" s="2">
        <v>0.58033580532483398</v>
      </c>
      <c r="L146" s="4">
        <v>117.445416662276</v>
      </c>
      <c r="M146" s="2">
        <v>93.203891850557397</v>
      </c>
    </row>
    <row r="147" spans="1:13" x14ac:dyDescent="0.25">
      <c r="A147" s="1"/>
      <c r="B147" s="1" t="b">
        <v>0</v>
      </c>
      <c r="C147" s="1" t="s">
        <v>115</v>
      </c>
      <c r="D147" s="1" t="s">
        <v>53</v>
      </c>
      <c r="E147" s="2">
        <v>0.77442195408254999</v>
      </c>
      <c r="F147" s="4">
        <v>0.73662539944358396</v>
      </c>
      <c r="G147" s="2">
        <v>0.65755248465977101</v>
      </c>
      <c r="H147" s="4">
        <v>0.661138082479377</v>
      </c>
      <c r="I147" s="2">
        <v>0.70584765548579298</v>
      </c>
      <c r="J147" s="4">
        <v>0.571806095724679</v>
      </c>
      <c r="K147" s="2">
        <v>0.61868013070453798</v>
      </c>
      <c r="L147" s="4">
        <v>93.014433395272704</v>
      </c>
      <c r="M147" s="2">
        <v>75.387037297137894</v>
      </c>
    </row>
    <row r="148" spans="1:13" x14ac:dyDescent="0.25">
      <c r="A148" s="1"/>
      <c r="B148" s="1" t="b">
        <v>0</v>
      </c>
      <c r="C148" s="1" t="s">
        <v>146</v>
      </c>
      <c r="D148" s="1" t="s">
        <v>53</v>
      </c>
      <c r="E148" s="2">
        <v>1590.53229878088</v>
      </c>
      <c r="F148" s="4">
        <v>1465.72300316564</v>
      </c>
      <c r="G148" s="2">
        <v>1413.3055144339</v>
      </c>
      <c r="H148" s="4">
        <v>1381.1218886105701</v>
      </c>
      <c r="I148" s="2">
        <v>1425.95737851748</v>
      </c>
      <c r="J148" s="4">
        <v>1304.9767957424899</v>
      </c>
      <c r="K148" s="2">
        <v>1350.24318754773</v>
      </c>
      <c r="L148" s="4">
        <v>92.988545314678902</v>
      </c>
      <c r="M148" s="2">
        <v>74.8235149028378</v>
      </c>
    </row>
    <row r="149" spans="1:13" x14ac:dyDescent="0.25">
      <c r="A149" s="1"/>
      <c r="B149" s="1" t="b">
        <v>0</v>
      </c>
      <c r="C149" s="1" t="s">
        <v>11</v>
      </c>
      <c r="D149" s="1" t="s">
        <v>53</v>
      </c>
      <c r="E149" s="2">
        <v>3.6495332084001499</v>
      </c>
      <c r="F149" s="4">
        <v>3.4059778456581098</v>
      </c>
      <c r="G149" s="2">
        <v>3.2278271949531598</v>
      </c>
      <c r="H149" s="4">
        <v>3.2049030260598301</v>
      </c>
      <c r="I149" s="2">
        <v>3.3175099386096298</v>
      </c>
      <c r="J149" s="4">
        <v>2.8424946742089698</v>
      </c>
      <c r="K149" s="2">
        <v>3.0399811943655299</v>
      </c>
      <c r="L149" s="4">
        <v>91.782671261186294</v>
      </c>
      <c r="M149" s="2">
        <v>71.210559636292302</v>
      </c>
    </row>
    <row r="150" spans="1:13" x14ac:dyDescent="0.25">
      <c r="A150" s="1"/>
      <c r="B150" s="1" t="b">
        <v>0</v>
      </c>
      <c r="C150" s="1" t="s">
        <v>133</v>
      </c>
      <c r="D150" s="1" t="s">
        <v>53</v>
      </c>
      <c r="E150" s="2">
        <v>1.2064658867026901</v>
      </c>
      <c r="F150" s="4">
        <v>1.1039034995933901</v>
      </c>
      <c r="G150" s="2">
        <v>1.0360671199770299</v>
      </c>
      <c r="H150" s="4">
        <v>0.98914345868819997</v>
      </c>
      <c r="I150" s="2">
        <v>1.0828580198623801</v>
      </c>
      <c r="J150" s="4">
        <v>0.91630246586186603</v>
      </c>
      <c r="K150" s="2">
        <v>1.0103245372432601</v>
      </c>
      <c r="L150" s="4">
        <v>94.278862985196596</v>
      </c>
      <c r="M150" s="2">
        <v>72.589603645165397</v>
      </c>
    </row>
    <row r="151" spans="1:13" x14ac:dyDescent="0.25">
      <c r="A151" s="1"/>
      <c r="B151" s="1" t="b">
        <v>0</v>
      </c>
      <c r="C151" s="1" t="s">
        <v>26</v>
      </c>
      <c r="D151" s="1" t="s">
        <v>53</v>
      </c>
      <c r="E151" s="2">
        <v>0.20943946119034501</v>
      </c>
      <c r="F151" s="4">
        <v>0.53858928438540699</v>
      </c>
      <c r="G151" s="2">
        <v>0.12824667303603099</v>
      </c>
      <c r="H151" s="4">
        <v>0.167581373416475</v>
      </c>
      <c r="I151" s="2">
        <v>0.227145747378874</v>
      </c>
      <c r="J151" s="4">
        <v>9.3574293272982098E-2</v>
      </c>
      <c r="K151" s="2">
        <v>9.1268941413544399E-2</v>
      </c>
      <c r="L151" s="4">
        <v>90.451466581426899</v>
      </c>
      <c r="M151" s="2">
        <v>69.329263467942098</v>
      </c>
    </row>
    <row r="152" spans="1:13" x14ac:dyDescent="0.25">
      <c r="A152" s="1"/>
      <c r="B152" s="1" t="b">
        <v>0</v>
      </c>
      <c r="C152" s="1" t="s">
        <v>75</v>
      </c>
      <c r="D152" s="1" t="s">
        <v>53</v>
      </c>
      <c r="E152" s="2">
        <v>0.16998248750230899</v>
      </c>
      <c r="F152" s="4">
        <v>0.50733675342337003</v>
      </c>
      <c r="G152" s="2">
        <v>0.102753934760602</v>
      </c>
      <c r="H152" s="4">
        <v>0.120210010780903</v>
      </c>
      <c r="I152" s="2">
        <v>0.122998975050057</v>
      </c>
      <c r="J152" s="4">
        <v>6.4566678097517205E-2</v>
      </c>
      <c r="K152" s="2">
        <v>5.65436590896045E-2</v>
      </c>
      <c r="L152" s="4">
        <v>86.123543868646394</v>
      </c>
      <c r="M152" s="2">
        <v>65.677488958114395</v>
      </c>
    </row>
    <row r="153" spans="1:13" x14ac:dyDescent="0.25">
      <c r="A153" s="1"/>
      <c r="B153" s="1" t="b">
        <v>0</v>
      </c>
      <c r="C153" s="1" t="s">
        <v>134</v>
      </c>
      <c r="D153" s="1" t="s">
        <v>53</v>
      </c>
      <c r="E153" s="2">
        <v>9.6229942510373201E-2</v>
      </c>
      <c r="F153" s="4">
        <v>0.45932749299450998</v>
      </c>
      <c r="G153" s="2">
        <v>4.4009167325775797E-2</v>
      </c>
      <c r="H153" s="4">
        <v>7.7319441104254899E-2</v>
      </c>
      <c r="I153" s="2">
        <v>6.8190479422793701E-2</v>
      </c>
      <c r="J153" s="4">
        <v>2.1604390349506501E-2</v>
      </c>
      <c r="K153" s="2">
        <v>2.9099767407941499E-2</v>
      </c>
      <c r="L153" s="4">
        <v>84.902542090084907</v>
      </c>
      <c r="M153" s="2">
        <v>64.994484174891795</v>
      </c>
    </row>
    <row r="154" spans="1:13" x14ac:dyDescent="0.25">
      <c r="A154" s="1"/>
      <c r="B154" s="1" t="b">
        <v>0</v>
      </c>
      <c r="C154" s="1" t="s">
        <v>0</v>
      </c>
      <c r="D154" s="1" t="s">
        <v>53</v>
      </c>
      <c r="E154" s="2">
        <v>0.10485845605354401</v>
      </c>
      <c r="F154" s="4">
        <v>0.44952703779303399</v>
      </c>
      <c r="G154" s="2">
        <v>3.1587966718525998E-2</v>
      </c>
      <c r="H154" s="4">
        <v>6.9201990435685798E-2</v>
      </c>
      <c r="I154" s="2">
        <v>5.6052424400624003E-2</v>
      </c>
      <c r="J154" s="4">
        <v>1.4430261337627599E-2</v>
      </c>
      <c r="K154" s="2">
        <v>1.6461771832891301E-2</v>
      </c>
      <c r="L154" s="4">
        <v>85.444376923896499</v>
      </c>
      <c r="M154" s="2">
        <v>64.794338640328803</v>
      </c>
    </row>
    <row r="155" spans="1:13" x14ac:dyDescent="0.25">
      <c r="A155" s="1"/>
      <c r="B155" s="1" t="b">
        <v>0</v>
      </c>
      <c r="C155" s="1" t="s">
        <v>81</v>
      </c>
      <c r="D155" s="1" t="s">
        <v>145</v>
      </c>
      <c r="E155" s="2">
        <v>0.25600397576678102</v>
      </c>
      <c r="F155" s="4">
        <v>0.224048083625908</v>
      </c>
      <c r="G155" s="2">
        <v>0.223242470838939</v>
      </c>
      <c r="H155" s="4">
        <v>0.175359708401676</v>
      </c>
      <c r="I155" s="2">
        <v>0.23272500219678499</v>
      </c>
      <c r="J155" s="4">
        <v>0.188835083464169</v>
      </c>
      <c r="K155" s="2">
        <v>0.19897122077791801</v>
      </c>
      <c r="L155" s="4">
        <v>107.421952296147</v>
      </c>
      <c r="M155" s="2">
        <v>78.003108380302606</v>
      </c>
    </row>
    <row r="156" spans="1:13" x14ac:dyDescent="0.25">
      <c r="A156" s="1"/>
      <c r="B156" s="1" t="b">
        <v>0</v>
      </c>
      <c r="C156" s="1" t="s">
        <v>50</v>
      </c>
      <c r="D156" s="1" t="s">
        <v>145</v>
      </c>
      <c r="E156" s="2">
        <v>101.81777332748101</v>
      </c>
      <c r="F156" s="4">
        <v>96.194138095558102</v>
      </c>
      <c r="G156" s="2">
        <v>90.611982672149495</v>
      </c>
      <c r="H156" s="4">
        <v>89.4810790359534</v>
      </c>
      <c r="I156" s="2">
        <v>92.597666119992198</v>
      </c>
      <c r="J156" s="4">
        <v>80.704922694337</v>
      </c>
      <c r="K156" s="2">
        <v>86.580638040038806</v>
      </c>
      <c r="L156" s="4">
        <v>104.61188369449</v>
      </c>
      <c r="M156" s="2">
        <v>79.362208021178603</v>
      </c>
    </row>
    <row r="157" spans="1:13" x14ac:dyDescent="0.25">
      <c r="A157" s="1"/>
      <c r="B157" s="1" t="b">
        <v>0</v>
      </c>
      <c r="C157" s="1" t="s">
        <v>18</v>
      </c>
      <c r="D157" s="1" t="s">
        <v>145</v>
      </c>
      <c r="E157" s="2">
        <v>5.1338703041328301E-2</v>
      </c>
      <c r="F157" s="4">
        <v>5.0833649978985603E-2</v>
      </c>
      <c r="G157" s="2">
        <v>3.4889581457450497E-2</v>
      </c>
      <c r="H157" s="4">
        <v>4.2178364182323E-2</v>
      </c>
      <c r="I157" s="2">
        <v>3.3922899229791303E-2</v>
      </c>
      <c r="J157" s="4">
        <v>3.6151555143449803E-2</v>
      </c>
      <c r="K157" s="2">
        <v>4.3728651119661198E-2</v>
      </c>
      <c r="L157" s="4">
        <v>106.471540089057</v>
      </c>
      <c r="M157" s="2">
        <v>81.286826999778</v>
      </c>
    </row>
    <row r="158" spans="1:13" x14ac:dyDescent="0.25">
      <c r="A158" s="1"/>
      <c r="B158" s="1" t="b">
        <v>0</v>
      </c>
      <c r="C158" s="1" t="s">
        <v>79</v>
      </c>
      <c r="D158" s="1" t="s">
        <v>53</v>
      </c>
      <c r="E158" s="2">
        <v>8.8217194657054895E-2</v>
      </c>
      <c r="F158" s="4">
        <v>0.43654417891708502</v>
      </c>
      <c r="G158" s="2">
        <v>1.9634410224827901E-2</v>
      </c>
      <c r="H158" s="4">
        <v>5.5206423778401001E-2</v>
      </c>
      <c r="I158" s="2">
        <v>5.0398059880884402E-2</v>
      </c>
      <c r="J158" s="4">
        <v>6.3177029053934604E-3</v>
      </c>
      <c r="K158" s="2">
        <v>-9.8821865307401505E-5</v>
      </c>
      <c r="L158" s="4">
        <v>87.220011216997406</v>
      </c>
      <c r="M158" s="2">
        <v>69.016913108145502</v>
      </c>
    </row>
    <row r="159" spans="1:13" x14ac:dyDescent="0.25">
      <c r="A159" s="1"/>
      <c r="B159" s="1" t="b">
        <v>0</v>
      </c>
      <c r="C159" s="1" t="s">
        <v>92</v>
      </c>
      <c r="D159" s="1" t="s">
        <v>53</v>
      </c>
      <c r="E159" s="2">
        <v>7.9238012129701899E-2</v>
      </c>
      <c r="F159" s="4">
        <v>0.41814843352041198</v>
      </c>
      <c r="G159" s="2">
        <v>1.1241133122682901E-2</v>
      </c>
      <c r="H159" s="4">
        <v>3.9023312148007597E-2</v>
      </c>
      <c r="I159" s="2">
        <v>3.9057236949105997E-2</v>
      </c>
      <c r="J159" s="4">
        <v>-4.6935935201393199E-3</v>
      </c>
      <c r="K159" s="2">
        <v>-1.2598013485478701E-2</v>
      </c>
      <c r="L159" s="4">
        <v>86.116448356733301</v>
      </c>
      <c r="M159" s="2">
        <v>66.137880504409495</v>
      </c>
    </row>
    <row r="160" spans="1:13" x14ac:dyDescent="0.25">
      <c r="A160" s="1"/>
      <c r="B160" s="1" t="b">
        <v>0</v>
      </c>
      <c r="C160" s="1" t="s">
        <v>121</v>
      </c>
      <c r="D160" s="1" t="s">
        <v>53</v>
      </c>
      <c r="E160" s="2">
        <v>6.5008875874459304E-2</v>
      </c>
      <c r="F160" s="4">
        <v>0.42950659685622</v>
      </c>
      <c r="G160" s="2">
        <v>4.1285631887450101E-3</v>
      </c>
      <c r="H160" s="4">
        <v>3.0324515816069101E-2</v>
      </c>
      <c r="I160" s="2">
        <v>3.5437102927453799E-2</v>
      </c>
      <c r="J160" s="4">
        <v>-1.2663355612461E-2</v>
      </c>
      <c r="K160" s="2">
        <v>-1.1438915207618401E-2</v>
      </c>
      <c r="L160" s="4">
        <v>86.290065932058695</v>
      </c>
      <c r="M160" s="2">
        <v>65.583766303810606</v>
      </c>
    </row>
    <row r="161" spans="1:13" x14ac:dyDescent="0.25">
      <c r="A161" s="1"/>
      <c r="B161" s="1" t="b">
        <v>0</v>
      </c>
      <c r="C161" s="1" t="s">
        <v>109</v>
      </c>
      <c r="D161" s="1" t="s">
        <v>53</v>
      </c>
      <c r="E161" s="2">
        <v>0.53193443411531305</v>
      </c>
      <c r="F161" s="4">
        <v>0.95792528113529196</v>
      </c>
      <c r="G161" s="2">
        <v>0.63929279258073202</v>
      </c>
      <c r="H161" s="4">
        <v>0.67702738402489804</v>
      </c>
      <c r="I161" s="2">
        <v>0.75214280311914905</v>
      </c>
      <c r="J161" s="4">
        <v>0.59851254266624898</v>
      </c>
      <c r="K161" s="2">
        <v>0.70356800041551903</v>
      </c>
      <c r="L161" s="4">
        <v>86.996069367410499</v>
      </c>
      <c r="M161" s="2">
        <v>66.354812061304301</v>
      </c>
    </row>
    <row r="162" spans="1:13" x14ac:dyDescent="0.25">
      <c r="A162" s="1"/>
      <c r="B162" s="1" t="b">
        <v>0</v>
      </c>
      <c r="C162" s="1" t="s">
        <v>15</v>
      </c>
      <c r="D162" s="1" t="s">
        <v>53</v>
      </c>
      <c r="E162" s="2">
        <v>8.3171843576122007E-2</v>
      </c>
      <c r="F162" s="4">
        <v>0.44054020802772098</v>
      </c>
      <c r="G162" s="2">
        <v>1.7006147837313398E-2</v>
      </c>
      <c r="H162" s="4">
        <v>4.4333134213292297E-2</v>
      </c>
      <c r="I162" s="2">
        <v>2.64355613161683E-2</v>
      </c>
      <c r="J162" s="4">
        <v>-1.2331484589106699E-2</v>
      </c>
      <c r="K162" s="2">
        <v>-1.3731120258039201E-2</v>
      </c>
      <c r="L162" s="4">
        <v>85.669595028926494</v>
      </c>
      <c r="M162" s="2">
        <v>65.092376179690206</v>
      </c>
    </row>
    <row r="163" spans="1:13" x14ac:dyDescent="0.25">
      <c r="A163" s="1"/>
      <c r="B163" s="1" t="b">
        <v>0</v>
      </c>
      <c r="C163" s="1" t="s">
        <v>33</v>
      </c>
      <c r="D163" s="1" t="s">
        <v>53</v>
      </c>
      <c r="E163" s="2">
        <v>9.0226883619997103E-2</v>
      </c>
      <c r="F163" s="4">
        <v>0.48370605277504702</v>
      </c>
      <c r="G163" s="2">
        <v>2.9240498014507802E-4</v>
      </c>
      <c r="H163" s="4">
        <v>5.1286294857522299E-2</v>
      </c>
      <c r="I163" s="2">
        <v>2.40563045167227E-2</v>
      </c>
      <c r="J163" s="4">
        <v>-1.91704314384652E-2</v>
      </c>
      <c r="K163" s="2">
        <v>-1.91010536170797E-2</v>
      </c>
      <c r="L163" s="4">
        <v>82.123091910296793</v>
      </c>
      <c r="M163" s="2">
        <v>62.622984350898598</v>
      </c>
    </row>
    <row r="164" spans="1:13" x14ac:dyDescent="0.25">
      <c r="A164" s="1"/>
      <c r="B164" s="1" t="b">
        <v>0</v>
      </c>
      <c r="C164" s="1" t="s">
        <v>49</v>
      </c>
      <c r="D164" s="1" t="s">
        <v>53</v>
      </c>
      <c r="E164" s="2">
        <v>0.103090537735821</v>
      </c>
      <c r="F164" s="4">
        <v>0.45003661986666599</v>
      </c>
      <c r="G164" s="2">
        <v>7.4314837592724704E-3</v>
      </c>
      <c r="H164" s="4">
        <v>3.7566072792194198E-2</v>
      </c>
      <c r="I164" s="2">
        <v>2.1965920118867801E-2</v>
      </c>
      <c r="J164" s="4">
        <v>-1.5627980802303199E-2</v>
      </c>
      <c r="K164" s="2">
        <v>-1.8789491852791801E-2</v>
      </c>
      <c r="L164" s="4">
        <v>79.950003571173497</v>
      </c>
      <c r="M164" s="2">
        <v>62.1015230996639</v>
      </c>
    </row>
    <row r="165" spans="1:13" x14ac:dyDescent="0.25">
      <c r="A165" s="1"/>
      <c r="B165" s="1" t="b">
        <v>0</v>
      </c>
      <c r="C165" s="1" t="s">
        <v>17</v>
      </c>
      <c r="D165" s="1" t="s">
        <v>53</v>
      </c>
      <c r="E165" s="2">
        <v>5.7031960370991203E-2</v>
      </c>
      <c r="F165" s="4">
        <v>0.40446613958418198</v>
      </c>
      <c r="G165" s="2">
        <v>-2.8104995024755699E-5</v>
      </c>
      <c r="H165" s="4">
        <v>3.4414371886528503E-2</v>
      </c>
      <c r="I165" s="2">
        <v>1.3654282482853899E-2</v>
      </c>
      <c r="J165" s="4">
        <v>-1.9189414747181201E-2</v>
      </c>
      <c r="K165" s="2">
        <v>-1.9748627274677698E-2</v>
      </c>
      <c r="L165" s="4">
        <v>82.349445765583496</v>
      </c>
      <c r="M165" s="2">
        <v>63.335291563348498</v>
      </c>
    </row>
    <row r="166" spans="1:13" x14ac:dyDescent="0.25">
      <c r="A166" s="1"/>
      <c r="B166" s="1" t="b">
        <v>0</v>
      </c>
      <c r="C166" s="1" t="s">
        <v>83</v>
      </c>
      <c r="D166" s="1" t="s">
        <v>53</v>
      </c>
      <c r="E166" s="2">
        <v>6.0644872528469798E-2</v>
      </c>
      <c r="F166" s="4">
        <v>0.412061279479565</v>
      </c>
      <c r="G166" s="2">
        <v>-2.3853810202377301E-3</v>
      </c>
      <c r="H166" s="4">
        <v>1.10156567665112E-2</v>
      </c>
      <c r="I166" s="2">
        <v>2.9352038510887898E-2</v>
      </c>
      <c r="J166" s="4">
        <v>-1.8844367277324799E-2</v>
      </c>
      <c r="K166" s="2">
        <v>-2.4052215967755999E-2</v>
      </c>
      <c r="L166" s="4">
        <v>82.952213015229603</v>
      </c>
      <c r="M166" s="2">
        <v>63.912015508312699</v>
      </c>
    </row>
    <row r="167" spans="1:13" x14ac:dyDescent="0.25">
      <c r="A167" s="1"/>
      <c r="B167" s="1" t="b">
        <v>0</v>
      </c>
      <c r="C167" s="1" t="s">
        <v>98</v>
      </c>
      <c r="D167" s="1" t="s">
        <v>53</v>
      </c>
      <c r="E167" s="2">
        <v>6.3324222253439894E-2</v>
      </c>
      <c r="F167" s="4">
        <v>0.38931306152400003</v>
      </c>
      <c r="G167" s="2">
        <v>-4.3457632394355104E-3</v>
      </c>
      <c r="H167" s="4">
        <v>3.4061343904307199E-2</v>
      </c>
      <c r="I167" s="2">
        <v>2.68659635027775E-2</v>
      </c>
      <c r="J167" s="4">
        <v>-1.7699591019390701E-2</v>
      </c>
      <c r="K167" s="2">
        <v>-2.5708271381494899E-2</v>
      </c>
      <c r="L167" s="4">
        <v>79.506733125619803</v>
      </c>
      <c r="M167" s="2">
        <v>60.481007689401899</v>
      </c>
    </row>
    <row r="168" spans="1:13" x14ac:dyDescent="0.25">
      <c r="A168" s="1"/>
      <c r="B168" s="1" t="b">
        <v>0</v>
      </c>
      <c r="C168" s="1" t="s">
        <v>81</v>
      </c>
      <c r="D168" s="1" t="s">
        <v>145</v>
      </c>
      <c r="E168" s="2">
        <v>0.24719316470803299</v>
      </c>
      <c r="F168" s="4">
        <v>0.216887131696826</v>
      </c>
      <c r="G168" s="2">
        <v>0.20447980072028499</v>
      </c>
      <c r="H168" s="4">
        <v>0.21447640567352499</v>
      </c>
      <c r="I168" s="2">
        <v>0.20824134487097601</v>
      </c>
      <c r="J168" s="4">
        <v>0.18366601577200201</v>
      </c>
      <c r="K168" s="2">
        <v>0.19881786060895501</v>
      </c>
      <c r="L168" s="4">
        <v>97.143564686831496</v>
      </c>
      <c r="M168" s="2">
        <v>71.879067780019696</v>
      </c>
    </row>
    <row r="169" spans="1:13" x14ac:dyDescent="0.25">
      <c r="A169" s="1"/>
      <c r="B169" s="1" t="b">
        <v>0</v>
      </c>
      <c r="C169" s="1" t="s">
        <v>50</v>
      </c>
      <c r="D169" s="1" t="s">
        <v>145</v>
      </c>
      <c r="E169" s="2">
        <v>102.71741164631599</v>
      </c>
      <c r="F169" s="4">
        <v>96.827446272746897</v>
      </c>
      <c r="G169" s="2">
        <v>90.769946606354495</v>
      </c>
      <c r="H169" s="4">
        <v>88.987001080503504</v>
      </c>
      <c r="I169" s="2">
        <v>92.504976930447</v>
      </c>
      <c r="J169" s="4">
        <v>80.648447165489003</v>
      </c>
      <c r="K169" s="2">
        <v>86.970135227817295</v>
      </c>
      <c r="L169" s="4">
        <v>101.048906342755</v>
      </c>
      <c r="M169" s="2">
        <v>75.326811488791506</v>
      </c>
    </row>
    <row r="170" spans="1:13" x14ac:dyDescent="0.25">
      <c r="A170" s="1"/>
      <c r="B170" s="1" t="b">
        <v>0</v>
      </c>
      <c r="C170" s="1" t="s">
        <v>18</v>
      </c>
      <c r="D170" s="1" t="s">
        <v>145</v>
      </c>
      <c r="E170" s="2">
        <v>3.2443724842668699E-2</v>
      </c>
      <c r="F170" s="4">
        <v>3.7275796523888599E-2</v>
      </c>
      <c r="G170" s="2">
        <v>3.4522653061942001E-2</v>
      </c>
      <c r="H170" s="4">
        <v>3.4799126946777899E-2</v>
      </c>
      <c r="I170" s="2">
        <v>2.5181482197272599E-2</v>
      </c>
      <c r="J170" s="4">
        <v>2.7957076639165E-2</v>
      </c>
      <c r="K170" s="2">
        <v>3.0684558585268001E-2</v>
      </c>
      <c r="L170" s="4">
        <v>96.913510861636297</v>
      </c>
      <c r="M170" s="2">
        <v>73.3020528996162</v>
      </c>
    </row>
    <row r="171" spans="1:13" x14ac:dyDescent="0.25">
      <c r="A171" s="1"/>
      <c r="B171" s="1" t="b">
        <v>0</v>
      </c>
      <c r="C171" s="1" t="s">
        <v>112</v>
      </c>
      <c r="D171" s="1" t="s">
        <v>53</v>
      </c>
      <c r="E171" s="2">
        <v>9.2889319839090503E-2</v>
      </c>
      <c r="F171" s="4">
        <v>0.44395115258735901</v>
      </c>
      <c r="G171" s="2">
        <v>1.8355403258678901E-2</v>
      </c>
      <c r="H171" s="4">
        <v>2.91033788554672E-2</v>
      </c>
      <c r="I171" s="2">
        <v>2.7741404405630499E-2</v>
      </c>
      <c r="J171" s="4">
        <v>-7.4561897542274897E-3</v>
      </c>
      <c r="K171" s="2">
        <v>-8.4652191316083505E-3</v>
      </c>
      <c r="L171" s="4">
        <v>78.8453869220114</v>
      </c>
      <c r="M171" s="2">
        <v>61.669548308944002</v>
      </c>
    </row>
    <row r="172" spans="1:13" x14ac:dyDescent="0.25">
      <c r="A172" s="1"/>
      <c r="B172" s="1" t="b">
        <v>0</v>
      </c>
      <c r="C172" s="1" t="s">
        <v>36</v>
      </c>
      <c r="D172" s="1" t="s">
        <v>53</v>
      </c>
      <c r="E172" s="2">
        <v>0.14059342819492501</v>
      </c>
      <c r="F172" s="4">
        <v>0.45394006987869201</v>
      </c>
      <c r="G172" s="2">
        <v>5.3799594787494201E-2</v>
      </c>
      <c r="H172" s="4">
        <v>8.2093171701531797E-2</v>
      </c>
      <c r="I172" s="2">
        <v>7.9347983004868602E-2</v>
      </c>
      <c r="J172" s="4">
        <v>1.93335369266441E-2</v>
      </c>
      <c r="K172" s="2">
        <v>2.0052090803575801E-2</v>
      </c>
      <c r="L172" s="4">
        <v>77.482709080498907</v>
      </c>
      <c r="M172" s="2">
        <v>59.238892169316401</v>
      </c>
    </row>
    <row r="173" spans="1:13" x14ac:dyDescent="0.25">
      <c r="A173" s="1"/>
      <c r="B173" s="1" t="b">
        <v>0</v>
      </c>
      <c r="C173" s="1" t="s">
        <v>23</v>
      </c>
      <c r="D173" s="1" t="s">
        <v>53</v>
      </c>
      <c r="E173" s="2">
        <v>9.6266401418342001E-2</v>
      </c>
      <c r="F173" s="4">
        <v>0.45058316710519403</v>
      </c>
      <c r="G173" s="2">
        <v>1.2045612410082399E-2</v>
      </c>
      <c r="H173" s="4">
        <v>7.0274550621475806E-2</v>
      </c>
      <c r="I173" s="2">
        <v>4.4246048745428299E-2</v>
      </c>
      <c r="J173" s="4">
        <v>-7.6601707793468804E-3</v>
      </c>
      <c r="K173" s="2">
        <v>-1.1672069508160901E-2</v>
      </c>
      <c r="L173" s="4">
        <v>79.281596981948596</v>
      </c>
      <c r="M173" s="2">
        <v>60.565505969064397</v>
      </c>
    </row>
    <row r="174" spans="1:13" x14ac:dyDescent="0.25">
      <c r="A174" s="1"/>
      <c r="B174" s="1" t="b">
        <v>0</v>
      </c>
      <c r="C174" s="1" t="s">
        <v>94</v>
      </c>
      <c r="D174" s="1" t="s">
        <v>53</v>
      </c>
      <c r="E174" s="2">
        <v>9.2839854841996305E-2</v>
      </c>
      <c r="F174" s="4">
        <v>0.44945854949923802</v>
      </c>
      <c r="G174" s="2">
        <v>1.9280139891143001E-2</v>
      </c>
      <c r="H174" s="4">
        <v>5.4441294171928098E-2</v>
      </c>
      <c r="I174" s="2">
        <v>4.7432158725997597E-2</v>
      </c>
      <c r="J174" s="4">
        <v>4.3015154166837202E-3</v>
      </c>
      <c r="K174" s="2">
        <v>6.1933008868675999E-3</v>
      </c>
      <c r="L174" s="4">
        <v>76.722927285053402</v>
      </c>
      <c r="M174" s="2">
        <v>58.882400168913001</v>
      </c>
    </row>
    <row r="175" spans="1:13" x14ac:dyDescent="0.25">
      <c r="A175" s="1"/>
      <c r="B175" s="1" t="b">
        <v>0</v>
      </c>
      <c r="C175" s="1" t="s">
        <v>2</v>
      </c>
      <c r="D175" s="1" t="s">
        <v>53</v>
      </c>
      <c r="E175" s="2">
        <v>6.8823005398584006E-2</v>
      </c>
      <c r="F175" s="4">
        <v>0.41791649852368901</v>
      </c>
      <c r="G175" s="2">
        <v>3.3396092560839598E-4</v>
      </c>
      <c r="H175" s="4">
        <v>2.5806705592358599E-2</v>
      </c>
      <c r="I175" s="2">
        <v>3.5613546945796201E-2</v>
      </c>
      <c r="J175" s="4">
        <v>-1.5857638352075602E-2</v>
      </c>
      <c r="K175" s="2">
        <v>-1.31125780826818E-2</v>
      </c>
      <c r="L175" s="4">
        <v>81.098469547257096</v>
      </c>
      <c r="M175" s="2">
        <v>60.824189518787598</v>
      </c>
    </row>
    <row r="176" spans="1:13" x14ac:dyDescent="0.25">
      <c r="A176" s="1"/>
      <c r="B176" s="1" t="b">
        <v>0</v>
      </c>
      <c r="C176" s="1" t="s">
        <v>123</v>
      </c>
      <c r="D176" s="1" t="s">
        <v>53</v>
      </c>
      <c r="E176" s="2">
        <v>6.8956706714385793E-2</v>
      </c>
      <c r="F176" s="4">
        <v>0.41929425131188403</v>
      </c>
      <c r="G176" s="2">
        <v>1.3845685818456001E-2</v>
      </c>
      <c r="H176" s="4">
        <v>2.4924351215606998E-2</v>
      </c>
      <c r="I176" s="2">
        <v>1.5848693509158102E-2</v>
      </c>
      <c r="J176" s="4">
        <v>-6.5656942916849301E-3</v>
      </c>
      <c r="K176" s="2">
        <v>-1.04700377518842E-2</v>
      </c>
      <c r="L176" s="4">
        <v>87.105101392055104</v>
      </c>
      <c r="M176" s="2">
        <v>65.8893320692152</v>
      </c>
    </row>
    <row r="177" spans="1:13" x14ac:dyDescent="0.25">
      <c r="A177" s="1"/>
      <c r="B177" s="1" t="b">
        <v>0</v>
      </c>
      <c r="C177" s="1" t="s">
        <v>137</v>
      </c>
      <c r="D177" s="1" t="s">
        <v>53</v>
      </c>
      <c r="E177" s="2">
        <v>4.7725173519194898E-2</v>
      </c>
      <c r="F177" s="4">
        <v>0.405988662186689</v>
      </c>
      <c r="G177" s="2">
        <v>-5.90142183060164E-3</v>
      </c>
      <c r="H177" s="4">
        <v>1.7767242989527001E-2</v>
      </c>
      <c r="I177" s="2">
        <v>-1.35429032641493E-3</v>
      </c>
      <c r="J177" s="4">
        <v>-1.5624240665982199E-2</v>
      </c>
      <c r="K177" s="2">
        <v>-2.2696244318660502E-2</v>
      </c>
      <c r="L177" s="4">
        <v>93.705262270493506</v>
      </c>
      <c r="M177" s="2">
        <v>69.862564337715398</v>
      </c>
    </row>
    <row r="178" spans="1:13" x14ac:dyDescent="0.25">
      <c r="A178" s="1"/>
      <c r="B178" s="1" t="b">
        <v>0</v>
      </c>
      <c r="C178" s="1" t="s">
        <v>73</v>
      </c>
      <c r="D178" s="1" t="s">
        <v>53</v>
      </c>
      <c r="E178" s="2">
        <v>4617.7097686178504</v>
      </c>
      <c r="F178" s="4">
        <v>2320.5953510426898</v>
      </c>
      <c r="G178" s="2">
        <v>1879.3891525151901</v>
      </c>
      <c r="H178" s="4">
        <v>1804.45239080227</v>
      </c>
      <c r="I178" s="2">
        <v>982.010576934141</v>
      </c>
      <c r="J178" s="4">
        <v>646.46022880788496</v>
      </c>
      <c r="K178" s="2">
        <v>519.14373019893105</v>
      </c>
      <c r="L178" s="4">
        <v>92.965069239784995</v>
      </c>
      <c r="M178" s="2">
        <v>71.340269049273601</v>
      </c>
    </row>
    <row r="179" spans="1:13" x14ac:dyDescent="0.25">
      <c r="A179" s="1"/>
      <c r="B179" s="1" t="b">
        <v>0</v>
      </c>
      <c r="C179" s="1" t="s">
        <v>8</v>
      </c>
      <c r="D179" s="1" t="s">
        <v>53</v>
      </c>
      <c r="E179" s="2">
        <v>136019.50100463</v>
      </c>
      <c r="F179" s="4">
        <v>100232.01608969401</v>
      </c>
      <c r="G179" s="2">
        <v>96137.315534706504</v>
      </c>
      <c r="H179" s="4">
        <v>96382.978694494101</v>
      </c>
      <c r="I179" s="2">
        <v>83221.808069677296</v>
      </c>
      <c r="J179" s="4">
        <v>67974.020692021193</v>
      </c>
      <c r="K179" s="2">
        <v>66847.059225007499</v>
      </c>
      <c r="L179" s="4">
        <v>89.219856661292297</v>
      </c>
      <c r="M179" s="2">
        <v>68.154651319891897</v>
      </c>
    </row>
    <row r="180" spans="1:13" x14ac:dyDescent="0.25">
      <c r="A180" s="1"/>
      <c r="B180" s="1" t="b">
        <v>0</v>
      </c>
      <c r="C180" s="1" t="s">
        <v>158</v>
      </c>
      <c r="D180" s="1" t="s">
        <v>53</v>
      </c>
      <c r="E180" s="2">
        <v>230164.003837984</v>
      </c>
      <c r="F180" s="4">
        <v>201696.099342011</v>
      </c>
      <c r="G180" s="2">
        <v>204642.24948969501</v>
      </c>
      <c r="H180" s="4">
        <v>200533.832503824</v>
      </c>
      <c r="I180" s="2">
        <v>213411.270361478</v>
      </c>
      <c r="J180" s="4">
        <v>187395.302963889</v>
      </c>
      <c r="K180" s="2">
        <v>199509.08634226001</v>
      </c>
      <c r="L180" s="4">
        <v>89.3161027139748</v>
      </c>
      <c r="M180" s="2">
        <v>68.042454850070101</v>
      </c>
    </row>
    <row r="181" spans="1:13" x14ac:dyDescent="0.25">
      <c r="A181" s="1"/>
      <c r="B181" s="1" t="b">
        <v>0</v>
      </c>
      <c r="C181" s="1" t="s">
        <v>81</v>
      </c>
      <c r="D181" s="1" t="s">
        <v>145</v>
      </c>
      <c r="E181" s="2">
        <v>89.664818209310596</v>
      </c>
      <c r="F181" s="4">
        <v>77.392469746273903</v>
      </c>
      <c r="G181" s="2">
        <v>77.473784889160797</v>
      </c>
      <c r="H181" s="4">
        <v>75.586233863146205</v>
      </c>
      <c r="I181" s="2">
        <v>76.213803350379905</v>
      </c>
      <c r="J181" s="4">
        <v>66.576341400786305</v>
      </c>
      <c r="K181" s="2">
        <v>69.988788807131996</v>
      </c>
      <c r="L181" s="4">
        <v>91.535288463002004</v>
      </c>
      <c r="M181" s="2">
        <v>70.092831131863306</v>
      </c>
    </row>
    <row r="182" spans="1:13" x14ac:dyDescent="0.25">
      <c r="A182" s="1"/>
      <c r="B182" s="1" t="b">
        <v>0</v>
      </c>
      <c r="C182" s="1" t="s">
        <v>50</v>
      </c>
      <c r="D182" s="1" t="s">
        <v>145</v>
      </c>
      <c r="E182" s="2">
        <v>149.807240394285</v>
      </c>
      <c r="F182" s="4">
        <v>136.69141914731699</v>
      </c>
      <c r="G182" s="2">
        <v>131.019505603152</v>
      </c>
      <c r="H182" s="4">
        <v>130.18314107676301</v>
      </c>
      <c r="I182" s="2">
        <v>132.625601201753</v>
      </c>
      <c r="J182" s="4">
        <v>115.952909430066</v>
      </c>
      <c r="K182" s="2">
        <v>124.641838794818</v>
      </c>
      <c r="L182" s="4">
        <v>92.746981772964702</v>
      </c>
      <c r="M182" s="2">
        <v>71.666840319975506</v>
      </c>
    </row>
    <row r="183" spans="1:13" x14ac:dyDescent="0.25">
      <c r="A183" s="1"/>
      <c r="B183" s="1" t="b">
        <v>0</v>
      </c>
      <c r="C183" s="1" t="s">
        <v>18</v>
      </c>
      <c r="D183" s="1" t="s">
        <v>145</v>
      </c>
      <c r="E183" s="2">
        <v>24.618383405315999</v>
      </c>
      <c r="F183" s="4">
        <v>20.873585271987601</v>
      </c>
      <c r="G183" s="2">
        <v>20.993772800222601</v>
      </c>
      <c r="H183" s="4">
        <v>20.634390866061899</v>
      </c>
      <c r="I183" s="2">
        <v>20.7881051720145</v>
      </c>
      <c r="J183" s="4">
        <v>18.277323490765099</v>
      </c>
      <c r="K183" s="2">
        <v>19.100643895722399</v>
      </c>
      <c r="L183" s="4">
        <v>94.780899724961102</v>
      </c>
      <c r="M183" s="2">
        <v>72.818959699425804</v>
      </c>
    </row>
    <row r="184" spans="1:13" x14ac:dyDescent="0.25">
      <c r="A184" s="1"/>
      <c r="B184" s="1" t="b">
        <v>0</v>
      </c>
      <c r="C184" s="1" t="s">
        <v>136</v>
      </c>
      <c r="D184" s="1" t="s">
        <v>53</v>
      </c>
      <c r="E184" s="2">
        <v>90716.650769178494</v>
      </c>
      <c r="F184" s="4">
        <v>96144.870957236606</v>
      </c>
      <c r="G184" s="2">
        <v>103371.93328813001</v>
      </c>
      <c r="H184" s="4">
        <v>104418.293245006</v>
      </c>
      <c r="I184" s="2">
        <v>123354.64913927601</v>
      </c>
      <c r="J184" s="4">
        <v>115538.674830166</v>
      </c>
      <c r="K184" s="2">
        <v>127889.861387753</v>
      </c>
      <c r="L184" s="4">
        <v>89.170586175928904</v>
      </c>
      <c r="M184" s="2">
        <v>71.012870592802301</v>
      </c>
    </row>
    <row r="185" spans="1:13" x14ac:dyDescent="0.25">
      <c r="A185" s="1"/>
      <c r="B185" s="1" t="b">
        <v>0</v>
      </c>
      <c r="C185" s="1" t="s">
        <v>67</v>
      </c>
      <c r="D185" s="1" t="s">
        <v>53</v>
      </c>
      <c r="E185" s="2">
        <v>14182.4016784041</v>
      </c>
      <c r="F185" s="4">
        <v>15960.0293099257</v>
      </c>
      <c r="G185" s="2">
        <v>17616.621914587002</v>
      </c>
      <c r="H185" s="4">
        <v>18062.264781288901</v>
      </c>
      <c r="I185" s="2">
        <v>20835.925143458899</v>
      </c>
      <c r="J185" s="4">
        <v>19202.998056253098</v>
      </c>
      <c r="K185" s="2">
        <v>22159.3951611183</v>
      </c>
      <c r="L185" s="4">
        <v>90.598060325901798</v>
      </c>
      <c r="M185" s="2">
        <v>72.087092467922105</v>
      </c>
    </row>
    <row r="186" spans="1:13" x14ac:dyDescent="0.25">
      <c r="A186" s="1"/>
      <c r="B186" s="1" t="b">
        <v>0</v>
      </c>
      <c r="C186" s="1" t="s">
        <v>143</v>
      </c>
      <c r="D186" s="1" t="s">
        <v>53</v>
      </c>
      <c r="E186" s="2">
        <v>1606.89125832588</v>
      </c>
      <c r="F186" s="4">
        <v>2336.6636608006702</v>
      </c>
      <c r="G186" s="2">
        <v>2688.1919209764501</v>
      </c>
      <c r="H186" s="4">
        <v>2703.4834431109098</v>
      </c>
      <c r="I186" s="2">
        <v>3245.3602660851602</v>
      </c>
      <c r="J186" s="4">
        <v>2768.57940761596</v>
      </c>
      <c r="K186" s="2">
        <v>3532.75285645751</v>
      </c>
      <c r="L186" s="4">
        <v>89.7781891457402</v>
      </c>
      <c r="M186" s="2">
        <v>71.640871700061396</v>
      </c>
    </row>
    <row r="187" spans="1:13" x14ac:dyDescent="0.25">
      <c r="A187" s="1"/>
      <c r="B187" s="1" t="b">
        <v>0</v>
      </c>
      <c r="C187" s="1" t="s">
        <v>135</v>
      </c>
      <c r="D187" s="1" t="s">
        <v>53</v>
      </c>
      <c r="E187" s="2">
        <v>537.18457176445304</v>
      </c>
      <c r="F187" s="4">
        <v>1037.78301923907</v>
      </c>
      <c r="G187" s="2">
        <v>1136.482911182</v>
      </c>
      <c r="H187" s="4">
        <v>1151.51649561459</v>
      </c>
      <c r="I187" s="2">
        <v>1375.8400496766001</v>
      </c>
      <c r="J187" s="4">
        <v>1243.2371319771401</v>
      </c>
      <c r="K187" s="2">
        <v>1526.7499555618001</v>
      </c>
      <c r="L187" s="4">
        <v>89.703100832376094</v>
      </c>
      <c r="M187" s="2">
        <v>71.985849942986903</v>
      </c>
    </row>
    <row r="188" spans="1:13" x14ac:dyDescent="0.25">
      <c r="A188" s="1"/>
      <c r="B188" s="1" t="b">
        <v>0</v>
      </c>
      <c r="C188" s="1" t="s">
        <v>148</v>
      </c>
      <c r="D188" s="1" t="s">
        <v>53</v>
      </c>
      <c r="E188" s="2">
        <v>269.73678577533099</v>
      </c>
      <c r="F188" s="4">
        <v>766.71190713327405</v>
      </c>
      <c r="G188" s="2">
        <v>636.37752682872099</v>
      </c>
      <c r="H188" s="4">
        <v>673.72835383091399</v>
      </c>
      <c r="I188" s="2">
        <v>855.44463895773299</v>
      </c>
      <c r="J188" s="4">
        <v>780.47198628822002</v>
      </c>
      <c r="K188" s="2">
        <v>993.18192953031598</v>
      </c>
      <c r="L188" s="4">
        <v>86.913979212257701</v>
      </c>
      <c r="M188" s="2">
        <v>69.684201361748293</v>
      </c>
    </row>
    <row r="189" spans="1:13" x14ac:dyDescent="0.25">
      <c r="A189" s="1"/>
      <c r="B189" s="1" t="b">
        <v>0</v>
      </c>
      <c r="C189" s="1" t="s">
        <v>41</v>
      </c>
      <c r="D189" s="1" t="s">
        <v>53</v>
      </c>
      <c r="E189" s="2">
        <v>151.298274688253</v>
      </c>
      <c r="F189" s="4">
        <v>613.86546926554195</v>
      </c>
      <c r="G189" s="2">
        <v>365.42797471728301</v>
      </c>
      <c r="H189" s="4">
        <v>390.95467357754802</v>
      </c>
      <c r="I189" s="2">
        <v>522.20276714900604</v>
      </c>
      <c r="J189" s="4">
        <v>457.25900862379598</v>
      </c>
      <c r="K189" s="2">
        <v>629.79957289238496</v>
      </c>
      <c r="L189" s="4">
        <v>79.496206945405504</v>
      </c>
      <c r="M189" s="2">
        <v>65.371112717764007</v>
      </c>
    </row>
    <row r="190" spans="1:13" x14ac:dyDescent="0.25">
      <c r="A190" s="1"/>
      <c r="B190" s="1" t="b">
        <v>0</v>
      </c>
      <c r="C190" s="1" t="s">
        <v>40</v>
      </c>
      <c r="D190" s="1" t="s">
        <v>53</v>
      </c>
      <c r="E190" s="2">
        <v>80.827335144890995</v>
      </c>
      <c r="F190" s="4">
        <v>360.87047078199203</v>
      </c>
      <c r="G190" s="2">
        <v>180.27691913120699</v>
      </c>
      <c r="H190" s="4">
        <v>192.850918242642</v>
      </c>
      <c r="I190" s="2">
        <v>262.93823562297001</v>
      </c>
      <c r="J190" s="4">
        <v>232.09533812545499</v>
      </c>
      <c r="K190" s="2">
        <v>321.112180404139</v>
      </c>
      <c r="L190" s="4">
        <v>78.611996098639295</v>
      </c>
      <c r="M190" s="2">
        <v>63.9647715784985</v>
      </c>
    </row>
    <row r="191" spans="1:13" x14ac:dyDescent="0.25">
      <c r="A191" s="1"/>
      <c r="B191" s="1" t="b">
        <v>0</v>
      </c>
      <c r="C191" s="1" t="s">
        <v>87</v>
      </c>
      <c r="D191" s="1" t="s">
        <v>53</v>
      </c>
      <c r="E191" s="2">
        <v>43.244731016189903</v>
      </c>
      <c r="F191" s="4">
        <v>193.920113663591</v>
      </c>
      <c r="G191" s="2">
        <v>88.714565757099294</v>
      </c>
      <c r="H191" s="4">
        <v>95.330437675912606</v>
      </c>
      <c r="I191" s="2">
        <v>130.74146500189701</v>
      </c>
      <c r="J191" s="4">
        <v>116.047424554594</v>
      </c>
      <c r="K191" s="2">
        <v>160.29666771375801</v>
      </c>
      <c r="L191" s="4">
        <v>81.109815341058805</v>
      </c>
      <c r="M191" s="2">
        <v>64.169880227678306</v>
      </c>
    </row>
    <row r="192" spans="1:13" x14ac:dyDescent="0.25">
      <c r="A192" s="1"/>
      <c r="B192" s="1" t="b">
        <v>0</v>
      </c>
      <c r="C192" s="1" t="s">
        <v>42</v>
      </c>
      <c r="D192" s="1" t="s">
        <v>53</v>
      </c>
      <c r="E192" s="2">
        <v>23.9198242156011</v>
      </c>
      <c r="F192" s="4">
        <v>89.115505056961297</v>
      </c>
      <c r="G192" s="2">
        <v>41.116205088859203</v>
      </c>
      <c r="H192" s="4">
        <v>43.203973043409498</v>
      </c>
      <c r="I192" s="2">
        <v>59.808414079486397</v>
      </c>
      <c r="J192" s="4">
        <v>53.154695756187202</v>
      </c>
      <c r="K192" s="2">
        <v>72.708895370744997</v>
      </c>
      <c r="L192" s="4">
        <v>74.415176433533404</v>
      </c>
      <c r="M192" s="2">
        <v>58.209455301513003</v>
      </c>
    </row>
    <row r="193" spans="1:13" x14ac:dyDescent="0.25">
      <c r="A193" s="1"/>
      <c r="B193" s="1" t="b">
        <v>0</v>
      </c>
      <c r="C193" s="1" t="s">
        <v>72</v>
      </c>
      <c r="D193" s="1" t="s">
        <v>53</v>
      </c>
      <c r="E193" s="2">
        <v>15.6885877205969</v>
      </c>
      <c r="F193" s="4">
        <v>45.5850998649369</v>
      </c>
      <c r="G193" s="2">
        <v>22.0377146138052</v>
      </c>
      <c r="H193" s="4">
        <v>23.225475754281099</v>
      </c>
      <c r="I193" s="2">
        <v>30.746347036863401</v>
      </c>
      <c r="J193" s="4">
        <v>27.7469216214981</v>
      </c>
      <c r="K193" s="2">
        <v>37.6564941141581</v>
      </c>
      <c r="L193" s="4">
        <v>81.0394924952667</v>
      </c>
      <c r="M193" s="2">
        <v>63.562934758187303</v>
      </c>
    </row>
    <row r="194" spans="1:13" x14ac:dyDescent="0.25">
      <c r="A194" s="1"/>
      <c r="B194" s="1" t="b">
        <v>0</v>
      </c>
      <c r="C194" s="1" t="s">
        <v>81</v>
      </c>
      <c r="D194" s="1" t="s">
        <v>145</v>
      </c>
      <c r="E194" s="2">
        <v>0.53865434546635504</v>
      </c>
      <c r="F194" s="4">
        <v>0.55724813329173695</v>
      </c>
      <c r="G194" s="2">
        <v>0.53858195941064002</v>
      </c>
      <c r="H194" s="4">
        <v>0.51562518882557995</v>
      </c>
      <c r="I194" s="2">
        <v>0.58890323852697002</v>
      </c>
      <c r="J194" s="4">
        <v>0.52083841741398396</v>
      </c>
      <c r="K194" s="2">
        <v>0.57758407678718404</v>
      </c>
      <c r="L194" s="4">
        <v>103.30022094440599</v>
      </c>
      <c r="M194" s="2">
        <v>77.586173330845597</v>
      </c>
    </row>
    <row r="195" spans="1:13" x14ac:dyDescent="0.25">
      <c r="A195" s="1"/>
      <c r="B195" s="1" t="b">
        <v>0</v>
      </c>
      <c r="C195" s="1" t="s">
        <v>50</v>
      </c>
      <c r="D195" s="1" t="s">
        <v>145</v>
      </c>
      <c r="E195" s="2">
        <v>103.737747850392</v>
      </c>
      <c r="F195" s="4">
        <v>97.159068899360605</v>
      </c>
      <c r="G195" s="2">
        <v>91.591041963610607</v>
      </c>
      <c r="H195" s="4">
        <v>90.548304666499106</v>
      </c>
      <c r="I195" s="2">
        <v>93.7777578068021</v>
      </c>
      <c r="J195" s="4">
        <v>81.769714312266402</v>
      </c>
      <c r="K195" s="2">
        <v>88.258993080487201</v>
      </c>
      <c r="L195" s="4">
        <v>102.680803830171</v>
      </c>
      <c r="M195" s="2">
        <v>78.348913808997494</v>
      </c>
    </row>
    <row r="196" spans="1:13" x14ac:dyDescent="0.25">
      <c r="A196" s="1"/>
      <c r="B196" s="1" t="b">
        <v>0</v>
      </c>
      <c r="C196" s="1" t="s">
        <v>18</v>
      </c>
      <c r="D196" s="1" t="s">
        <v>145</v>
      </c>
      <c r="E196" s="2">
        <v>0.12880107392875501</v>
      </c>
      <c r="F196" s="4">
        <v>0.14656082689318001</v>
      </c>
      <c r="G196" s="2">
        <v>0.13427381578167999</v>
      </c>
      <c r="H196" s="4">
        <v>0.15397691123238499</v>
      </c>
      <c r="I196" s="2">
        <v>0.150167916192814</v>
      </c>
      <c r="J196" s="4">
        <v>0.13743202618603101</v>
      </c>
      <c r="K196" s="2">
        <v>0.181629479400922</v>
      </c>
      <c r="L196" s="4">
        <v>103.88795413910699</v>
      </c>
      <c r="M196" s="2">
        <v>80.030574122905307</v>
      </c>
    </row>
    <row r="197" spans="1:13" x14ac:dyDescent="0.25">
      <c r="A197" s="1"/>
      <c r="B197" s="1" t="b">
        <v>0</v>
      </c>
      <c r="C197" s="1" t="s">
        <v>16</v>
      </c>
      <c r="D197" s="1" t="s">
        <v>53</v>
      </c>
      <c r="E197" s="2">
        <v>11.5705397363727</v>
      </c>
      <c r="F197" s="4">
        <v>26.212058708523799</v>
      </c>
      <c r="G197" s="2">
        <v>13.1809783800035</v>
      </c>
      <c r="H197" s="4">
        <v>13.762369611096601</v>
      </c>
      <c r="I197" s="2">
        <v>17.862952391880199</v>
      </c>
      <c r="J197" s="4">
        <v>16.302810903034</v>
      </c>
      <c r="K197" s="2">
        <v>21.546441040558399</v>
      </c>
      <c r="L197" s="4">
        <v>83.368553300057002</v>
      </c>
      <c r="M197" s="2">
        <v>67.082250924547196</v>
      </c>
    </row>
    <row r="198" spans="1:13" x14ac:dyDescent="0.25">
      <c r="A198" s="1"/>
      <c r="B198" s="1" t="b">
        <v>0</v>
      </c>
      <c r="C198" s="1" t="s">
        <v>56</v>
      </c>
      <c r="D198" s="1" t="s">
        <v>53</v>
      </c>
      <c r="E198" s="2">
        <v>9.0675636359702292</v>
      </c>
      <c r="F198" s="4">
        <v>16.680045021928301</v>
      </c>
      <c r="G198" s="2">
        <v>8.7861082636299095</v>
      </c>
      <c r="H198" s="4">
        <v>9.0767820511823203</v>
      </c>
      <c r="I198" s="2">
        <v>11.522542810723801</v>
      </c>
      <c r="J198" s="4">
        <v>10.368074170186199</v>
      </c>
      <c r="K198" s="2">
        <v>13.576428766967</v>
      </c>
      <c r="L198" s="4">
        <v>83.477573615936095</v>
      </c>
      <c r="M198" s="2">
        <v>65.112379035569901</v>
      </c>
    </row>
    <row r="199" spans="1:13" x14ac:dyDescent="0.25">
      <c r="A199" s="1"/>
      <c r="B199" s="1" t="b">
        <v>0</v>
      </c>
      <c r="C199" s="1" t="s">
        <v>117</v>
      </c>
      <c r="D199" s="1" t="s">
        <v>53</v>
      </c>
      <c r="E199" s="2">
        <v>7.4982077472257904</v>
      </c>
      <c r="F199" s="4">
        <v>11.824323641565201</v>
      </c>
      <c r="G199" s="2">
        <v>6.4489173372851303</v>
      </c>
      <c r="H199" s="4">
        <v>6.6235795419942196</v>
      </c>
      <c r="I199" s="2">
        <v>7.9640884015467703</v>
      </c>
      <c r="J199" s="4">
        <v>7.2439108948753299</v>
      </c>
      <c r="K199" s="2">
        <v>9.2730864093523007</v>
      </c>
      <c r="L199" s="4">
        <v>83.753244791648399</v>
      </c>
      <c r="M199" s="2">
        <v>64.831988125957196</v>
      </c>
    </row>
    <row r="200" spans="1:13" x14ac:dyDescent="0.25">
      <c r="A200" s="1"/>
      <c r="B200" s="1" t="b">
        <v>0</v>
      </c>
      <c r="C200" s="1" t="s">
        <v>126</v>
      </c>
      <c r="D200" s="1" t="s">
        <v>53</v>
      </c>
      <c r="E200" s="2">
        <v>6.2728801642072698</v>
      </c>
      <c r="F200" s="4">
        <v>8.7617166923055603</v>
      </c>
      <c r="G200" s="2">
        <v>4.8434804910362104</v>
      </c>
      <c r="H200" s="4">
        <v>4.8776774490356498</v>
      </c>
      <c r="I200" s="2">
        <v>5.7290756614145</v>
      </c>
      <c r="J200" s="4">
        <v>5.2927163681876701</v>
      </c>
      <c r="K200" s="2">
        <v>6.6423880996143003</v>
      </c>
      <c r="L200" s="4">
        <v>84.512066468320199</v>
      </c>
      <c r="M200" s="2">
        <v>64.967738501679094</v>
      </c>
    </row>
    <row r="201" spans="1:13" x14ac:dyDescent="0.25">
      <c r="A201" s="1"/>
      <c r="B201" s="1" t="b">
        <v>0</v>
      </c>
      <c r="C201" s="1" t="s">
        <v>61</v>
      </c>
      <c r="D201" s="1" t="s">
        <v>53</v>
      </c>
      <c r="E201" s="2">
        <v>5.2189166709503896</v>
      </c>
      <c r="F201" s="4">
        <v>6.8441890092354001</v>
      </c>
      <c r="G201" s="2">
        <v>3.7787193720832302</v>
      </c>
      <c r="H201" s="4">
        <v>3.8871355826493099</v>
      </c>
      <c r="I201" s="2">
        <v>4.3793335049183399</v>
      </c>
      <c r="J201" s="4">
        <v>4.0287045872761</v>
      </c>
      <c r="K201" s="2">
        <v>5.0604778654153799</v>
      </c>
      <c r="L201" s="4">
        <v>85.259097418100097</v>
      </c>
      <c r="M201" s="2">
        <v>64.613502462465206</v>
      </c>
    </row>
    <row r="202" spans="1:13" x14ac:dyDescent="0.25">
      <c r="A202" s="1"/>
      <c r="B202" s="1" t="b">
        <v>0</v>
      </c>
      <c r="C202" s="1" t="s">
        <v>34</v>
      </c>
      <c r="D202" s="1" t="s">
        <v>53</v>
      </c>
      <c r="E202" s="2">
        <v>4.5615384718421996</v>
      </c>
      <c r="F202" s="4">
        <v>5.3542660010712098</v>
      </c>
      <c r="G202" s="2">
        <v>3.08764715396926</v>
      </c>
      <c r="H202" s="4">
        <v>3.0340826387804598</v>
      </c>
      <c r="I202" s="2">
        <v>3.3989608244231402</v>
      </c>
      <c r="J202" s="4">
        <v>3.1453865047242102</v>
      </c>
      <c r="K202" s="2">
        <v>3.8821281203512901</v>
      </c>
      <c r="L202" s="4">
        <v>103.426944913771</v>
      </c>
      <c r="M202" s="2">
        <v>78.213288764452699</v>
      </c>
    </row>
    <row r="203" spans="1:13" x14ac:dyDescent="0.25">
      <c r="A203" s="1"/>
      <c r="B203" s="1" t="b">
        <v>0</v>
      </c>
      <c r="C203" s="1" t="s">
        <v>149</v>
      </c>
      <c r="D203" s="1" t="s">
        <v>53</v>
      </c>
      <c r="E203" s="2">
        <v>5.6947724915954403</v>
      </c>
      <c r="F203" s="4">
        <v>5.7110348024508397</v>
      </c>
      <c r="G203" s="2">
        <v>3.5319381365923501</v>
      </c>
      <c r="H203" s="4">
        <v>3.4907643910672399</v>
      </c>
      <c r="I203" s="2">
        <v>3.6369087710542298</v>
      </c>
      <c r="J203" s="4">
        <v>3.1312039231365199</v>
      </c>
      <c r="K203" s="2">
        <v>3.6751919173040499</v>
      </c>
      <c r="L203" s="4">
        <v>100.014237858888</v>
      </c>
      <c r="M203" s="2">
        <v>75.687623237102102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D32" sqref="D32"/>
    </sheetView>
  </sheetViews>
  <sheetFormatPr defaultRowHeight="15" x14ac:dyDescent="0.25"/>
  <sheetData>
    <row r="1" spans="1:9" x14ac:dyDescent="0.25">
      <c r="A1" s="7" t="s">
        <v>173</v>
      </c>
      <c r="B1" s="7" t="s">
        <v>174</v>
      </c>
      <c r="C1" s="7" t="s">
        <v>175</v>
      </c>
      <c r="D1" s="7" t="s">
        <v>176</v>
      </c>
      <c r="E1" s="7" t="s">
        <v>177</v>
      </c>
      <c r="F1" s="7" t="s">
        <v>178</v>
      </c>
      <c r="G1" s="7" t="s">
        <v>179</v>
      </c>
      <c r="H1" s="7" t="s">
        <v>180</v>
      </c>
      <c r="I1" s="7" t="s">
        <v>181</v>
      </c>
    </row>
    <row r="2" spans="1:9" x14ac:dyDescent="0.25">
      <c r="A2" s="6">
        <v>1</v>
      </c>
      <c r="B2" s="6">
        <v>139</v>
      </c>
      <c r="C2" s="6" t="s">
        <v>182</v>
      </c>
      <c r="D2" s="6">
        <v>0.99990208887003496</v>
      </c>
      <c r="E2" s="6">
        <v>4.7498207700992598E-2</v>
      </c>
      <c r="F2" s="6">
        <v>8.1837713311072396E-4</v>
      </c>
      <c r="G2" s="6">
        <v>1.2473920284826001E-2</v>
      </c>
      <c r="H2" s="6">
        <v>1.72296423954039E-2</v>
      </c>
      <c r="I2" s="6" t="s">
        <v>183</v>
      </c>
    </row>
    <row r="3" spans="1:9" x14ac:dyDescent="0.25">
      <c r="A3" s="6">
        <v>1</v>
      </c>
      <c r="B3" s="6">
        <v>140</v>
      </c>
      <c r="C3" s="6" t="s">
        <v>184</v>
      </c>
      <c r="D3" s="6">
        <v>0.99987279244485405</v>
      </c>
      <c r="E3" s="6">
        <v>6.0933751654273199E-2</v>
      </c>
      <c r="F3" s="6">
        <v>1.4037440787836601E-3</v>
      </c>
      <c r="G3" s="6">
        <v>8.9227556328242003E-3</v>
      </c>
      <c r="H3" s="6">
        <v>2.3037217316738402E-2</v>
      </c>
      <c r="I3" s="6" t="s">
        <v>183</v>
      </c>
    </row>
    <row r="4" spans="1:9" x14ac:dyDescent="0.25">
      <c r="A4" s="6">
        <v>1</v>
      </c>
      <c r="B4" s="6">
        <v>141</v>
      </c>
      <c r="C4" s="6" t="s">
        <v>185</v>
      </c>
      <c r="D4" s="6">
        <v>0.99991992596553303</v>
      </c>
      <c r="E4" s="6">
        <v>5.7939877328914001E-2</v>
      </c>
      <c r="F4" s="6">
        <v>1.26643120843368E-3</v>
      </c>
      <c r="G4" s="6">
        <v>1.22256976095798E-2</v>
      </c>
      <c r="H4" s="6">
        <v>2.1857678455968799E-2</v>
      </c>
      <c r="I4" s="6" t="s">
        <v>183</v>
      </c>
    </row>
    <row r="5" spans="1:9" x14ac:dyDescent="0.25">
      <c r="A5" s="6">
        <v>1</v>
      </c>
      <c r="B5" s="6">
        <v>146</v>
      </c>
      <c r="C5" s="6" t="s">
        <v>186</v>
      </c>
      <c r="D5" s="6">
        <v>0.99991053723482204</v>
      </c>
      <c r="E5" s="6">
        <v>1.106362173531E-2</v>
      </c>
      <c r="F5" s="6">
        <v>3.1556262958062198E-4</v>
      </c>
      <c r="G5" s="6">
        <v>2.4311943902305701E-2</v>
      </c>
      <c r="H5" s="6">
        <v>2.8522543262076001E-2</v>
      </c>
      <c r="I5" s="6" t="s">
        <v>183</v>
      </c>
    </row>
    <row r="6" spans="1:9" x14ac:dyDescent="0.25">
      <c r="A6" s="6">
        <v>1</v>
      </c>
      <c r="B6" s="6">
        <v>151</v>
      </c>
      <c r="C6" s="6" t="s">
        <v>187</v>
      </c>
      <c r="D6" s="6">
        <v>0.99992855088745103</v>
      </c>
      <c r="E6" s="6">
        <v>3.1750823376386697E-2</v>
      </c>
      <c r="F6" s="6">
        <v>1.01722999007131E-3</v>
      </c>
      <c r="G6" s="6">
        <v>2.2272991240593301E-2</v>
      </c>
      <c r="H6" s="6">
        <v>3.2037909002001902E-2</v>
      </c>
      <c r="I6" s="6" t="s">
        <v>183</v>
      </c>
    </row>
    <row r="7" spans="1:9" x14ac:dyDescent="0.25">
      <c r="A7" s="6">
        <v>1</v>
      </c>
      <c r="B7" s="6">
        <v>159</v>
      </c>
      <c r="C7" s="6" t="s">
        <v>188</v>
      </c>
      <c r="D7" s="6">
        <v>0.999828483485941</v>
      </c>
      <c r="E7" s="6">
        <v>0.103222707922362</v>
      </c>
      <c r="F7" s="6">
        <v>2.9617816843139598E-3</v>
      </c>
      <c r="G7" s="6">
        <v>1.87732985165236E-3</v>
      </c>
      <c r="H7" s="6">
        <v>2.8693121348275698E-2</v>
      </c>
      <c r="I7" s="6" t="s">
        <v>183</v>
      </c>
    </row>
    <row r="8" spans="1:9" x14ac:dyDescent="0.25">
      <c r="A8" s="6">
        <v>1</v>
      </c>
      <c r="B8" s="6">
        <v>163</v>
      </c>
      <c r="C8" s="6" t="s">
        <v>189</v>
      </c>
      <c r="D8" s="6">
        <v>0.99991789640726303</v>
      </c>
      <c r="E8" s="6">
        <v>2.3203744314819301E-2</v>
      </c>
      <c r="F8" s="6">
        <v>7.1392280181049698E-4</v>
      </c>
      <c r="G8" s="6">
        <v>5.9574248414660897E-3</v>
      </c>
      <c r="H8" s="6">
        <v>3.0767568894238501E-2</v>
      </c>
      <c r="I8" s="6" t="s">
        <v>183</v>
      </c>
    </row>
    <row r="9" spans="1:9" x14ac:dyDescent="0.25">
      <c r="A9" s="6">
        <v>1</v>
      </c>
      <c r="B9" s="6">
        <v>103</v>
      </c>
      <c r="C9" s="6" t="s">
        <v>190</v>
      </c>
      <c r="D9" s="6"/>
      <c r="E9" s="6"/>
      <c r="F9" s="6"/>
      <c r="G9" s="6"/>
      <c r="H9" s="6"/>
      <c r="I9" s="6"/>
    </row>
    <row r="10" spans="1:9" x14ac:dyDescent="0.25">
      <c r="A10" s="6">
        <v>1</v>
      </c>
      <c r="B10" s="6">
        <v>193</v>
      </c>
      <c r="C10" s="6" t="s">
        <v>191</v>
      </c>
      <c r="D10" s="6"/>
      <c r="E10" s="6"/>
      <c r="F10" s="6"/>
      <c r="G10" s="6"/>
      <c r="H10" s="6"/>
      <c r="I10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4"/>
  <sheetViews>
    <sheetView topLeftCell="A22" workbookViewId="0">
      <selection activeCell="Q24" sqref="Q24"/>
    </sheetView>
  </sheetViews>
  <sheetFormatPr defaultColWidth="9.140625" defaultRowHeight="15" x14ac:dyDescent="0.25"/>
  <cols>
    <col min="1" max="1" width="4" style="5" customWidth="1"/>
    <col min="2" max="2" width="4.28515625" style="5" customWidth="1"/>
    <col min="3" max="3" width="14.42578125" style="5" customWidth="1"/>
    <col min="4" max="4" width="8.85546875" style="5" customWidth="1"/>
    <col min="5" max="11" width="11.140625" style="5" customWidth="1"/>
    <col min="12" max="12" width="19.140625" style="5" customWidth="1"/>
    <col min="13" max="13" width="18" style="5" customWidth="1"/>
    <col min="14" max="16384" width="9.140625" style="5"/>
  </cols>
  <sheetData>
    <row r="1" spans="1:13" ht="18" customHeight="1" x14ac:dyDescent="0.25">
      <c r="A1" s="19" t="s">
        <v>35</v>
      </c>
      <c r="B1" s="20"/>
      <c r="C1" s="20"/>
      <c r="D1" s="21"/>
      <c r="E1" s="3" t="s">
        <v>60</v>
      </c>
      <c r="F1" s="3" t="s">
        <v>6</v>
      </c>
      <c r="G1" s="3" t="s">
        <v>122</v>
      </c>
      <c r="H1" s="3" t="s">
        <v>151</v>
      </c>
      <c r="I1" s="3" t="s">
        <v>47</v>
      </c>
      <c r="J1" s="3" t="s">
        <v>101</v>
      </c>
      <c r="K1" s="3" t="s">
        <v>55</v>
      </c>
      <c r="L1" s="3" t="s">
        <v>68</v>
      </c>
      <c r="M1" s="3" t="s">
        <v>147</v>
      </c>
    </row>
    <row r="2" spans="1:13" ht="18" customHeight="1" x14ac:dyDescent="0.25">
      <c r="A2" s="3" t="s">
        <v>145</v>
      </c>
      <c r="B2" s="3" t="s">
        <v>164</v>
      </c>
      <c r="C2" s="3" t="s">
        <v>139</v>
      </c>
      <c r="D2" s="3" t="s">
        <v>51</v>
      </c>
      <c r="E2" s="3" t="s">
        <v>153</v>
      </c>
      <c r="F2" s="3" t="s">
        <v>153</v>
      </c>
      <c r="G2" s="3" t="s">
        <v>153</v>
      </c>
      <c r="H2" s="3" t="s">
        <v>153</v>
      </c>
      <c r="I2" s="3" t="s">
        <v>153</v>
      </c>
      <c r="J2" s="3" t="s">
        <v>153</v>
      </c>
      <c r="K2" s="3" t="s">
        <v>153</v>
      </c>
      <c r="L2" s="3" t="s">
        <v>129</v>
      </c>
      <c r="M2" s="3" t="s">
        <v>129</v>
      </c>
    </row>
    <row r="3" spans="1:13" x14ac:dyDescent="0.25">
      <c r="A3" s="1"/>
      <c r="B3" s="1" t="b">
        <v>0</v>
      </c>
      <c r="C3" s="1" t="s">
        <v>18</v>
      </c>
      <c r="D3" s="1" t="s">
        <v>145</v>
      </c>
      <c r="E3" s="2">
        <v>1.1735355252867499E-3</v>
      </c>
      <c r="F3" s="4">
        <v>1.59209193678593E-3</v>
      </c>
      <c r="G3" s="2">
        <v>-2.6112359879260099E-4</v>
      </c>
      <c r="H3" s="4">
        <v>1.35527386946977E-3</v>
      </c>
      <c r="I3" s="2">
        <v>3.5000053143081298E-4</v>
      </c>
      <c r="J3" s="4">
        <v>5.6025462262098103E-3</v>
      </c>
      <c r="K3" s="2">
        <v>5.3849510146410503E-3</v>
      </c>
      <c r="L3" s="4">
        <v>100</v>
      </c>
      <c r="M3" s="2">
        <v>100</v>
      </c>
    </row>
    <row r="4" spans="1:13" x14ac:dyDescent="0.25">
      <c r="A4" s="1"/>
      <c r="B4" s="1" t="b">
        <v>0</v>
      </c>
      <c r="C4" s="1" t="s">
        <v>18</v>
      </c>
      <c r="D4" s="1" t="s">
        <v>145</v>
      </c>
      <c r="E4" s="2">
        <v>1.2487192512026901E-3</v>
      </c>
      <c r="F4" s="4">
        <v>-3.2580408378980398E-3</v>
      </c>
      <c r="G4" s="2">
        <v>-4.61733522644452E-5</v>
      </c>
      <c r="H4" s="4">
        <v>-3.1367847683909001E-3</v>
      </c>
      <c r="I4" s="2">
        <v>7.7189896897126404E-4</v>
      </c>
      <c r="J4" s="4">
        <v>2.1504187385198098E-3</v>
      </c>
      <c r="K4" s="2">
        <v>8.0577262589002392E-3</v>
      </c>
      <c r="L4" s="4">
        <v>100</v>
      </c>
      <c r="M4" s="2">
        <v>100</v>
      </c>
    </row>
    <row r="5" spans="1:13" x14ac:dyDescent="0.25">
      <c r="A5" s="1"/>
      <c r="B5" s="1" t="b">
        <v>0</v>
      </c>
      <c r="C5" s="1" t="s">
        <v>18</v>
      </c>
      <c r="D5" s="1" t="s">
        <v>145</v>
      </c>
      <c r="E5" s="2">
        <v>0</v>
      </c>
      <c r="F5" s="4">
        <v>0</v>
      </c>
      <c r="G5" s="2">
        <v>0</v>
      </c>
      <c r="H5" s="4">
        <v>0</v>
      </c>
      <c r="I5" s="2">
        <v>0</v>
      </c>
      <c r="J5" s="4">
        <v>0</v>
      </c>
      <c r="K5" s="2">
        <v>0</v>
      </c>
      <c r="L5" s="4">
        <v>100</v>
      </c>
      <c r="M5" s="2">
        <v>100</v>
      </c>
    </row>
    <row r="6" spans="1:13" x14ac:dyDescent="0.25">
      <c r="A6" s="1"/>
      <c r="B6" s="1" t="b">
        <v>0</v>
      </c>
      <c r="C6" s="1" t="s">
        <v>48</v>
      </c>
      <c r="D6" s="1" t="s">
        <v>145</v>
      </c>
      <c r="E6" s="2">
        <v>12.744365875209001</v>
      </c>
      <c r="F6" s="4">
        <v>13.907414590290299</v>
      </c>
      <c r="G6" s="2">
        <v>10.209914023747899</v>
      </c>
      <c r="H6" s="4">
        <v>11.9773494840945</v>
      </c>
      <c r="I6" s="2">
        <v>9.4625985353596302</v>
      </c>
      <c r="J6" s="4">
        <v>9.1531556499506905</v>
      </c>
      <c r="K6" s="2">
        <v>9.5045701452353502</v>
      </c>
      <c r="L6" s="4">
        <v>99.482671612449195</v>
      </c>
      <c r="M6" s="2">
        <v>100.42733753716399</v>
      </c>
    </row>
    <row r="7" spans="1:13" x14ac:dyDescent="0.25">
      <c r="A7" s="1"/>
      <c r="B7" s="1" t="b">
        <v>0</v>
      </c>
      <c r="C7" s="1" t="s">
        <v>19</v>
      </c>
      <c r="D7" s="1" t="s">
        <v>145</v>
      </c>
      <c r="E7" s="2">
        <v>46.546389782405498</v>
      </c>
      <c r="F7" s="4">
        <v>46.503190445549698</v>
      </c>
      <c r="G7" s="2">
        <v>46.766841079862203</v>
      </c>
      <c r="H7" s="4">
        <v>46.7803689912542</v>
      </c>
      <c r="I7" s="2">
        <v>46.914021326081802</v>
      </c>
      <c r="J7" s="4">
        <v>45.228302983554897</v>
      </c>
      <c r="K7" s="2">
        <v>46.403382188219602</v>
      </c>
      <c r="L7" s="4">
        <v>101.135668295356</v>
      </c>
      <c r="M7" s="2">
        <v>100.91336348690101</v>
      </c>
    </row>
    <row r="8" spans="1:13" x14ac:dyDescent="0.25">
      <c r="A8" s="1"/>
      <c r="B8" s="1" t="b">
        <v>0</v>
      </c>
      <c r="C8" s="1" t="s">
        <v>38</v>
      </c>
      <c r="D8" s="1" t="s">
        <v>145</v>
      </c>
      <c r="E8" s="2">
        <v>187.863351427878</v>
      </c>
      <c r="F8" s="4">
        <v>186.57431354869101</v>
      </c>
      <c r="G8" s="2">
        <v>187.960137092042</v>
      </c>
      <c r="H8" s="4">
        <v>188.05417751781701</v>
      </c>
      <c r="I8" s="2">
        <v>188.36029475971</v>
      </c>
      <c r="J8" s="4">
        <v>181.917018731935</v>
      </c>
      <c r="K8" s="2">
        <v>187.54012848751501</v>
      </c>
      <c r="L8" s="4">
        <v>98.775274833999006</v>
      </c>
      <c r="M8" s="2">
        <v>100.286615691413</v>
      </c>
    </row>
    <row r="9" spans="1:13" x14ac:dyDescent="0.25">
      <c r="A9" s="1"/>
      <c r="B9" s="1" t="b">
        <v>0</v>
      </c>
      <c r="C9" s="1" t="s">
        <v>44</v>
      </c>
      <c r="D9" s="1" t="s">
        <v>145</v>
      </c>
      <c r="E9" s="2">
        <v>1002.57256656655</v>
      </c>
      <c r="F9" s="4">
        <v>1002.82090362208</v>
      </c>
      <c r="G9" s="2">
        <v>1002.56753138736</v>
      </c>
      <c r="H9" s="4">
        <v>1002.53037255203</v>
      </c>
      <c r="I9" s="2">
        <v>1002.4876139964</v>
      </c>
      <c r="J9" s="4">
        <v>1003.86364954794</v>
      </c>
      <c r="K9" s="2">
        <v>1002.67675949163</v>
      </c>
      <c r="L9" s="4">
        <v>97.522366669359698</v>
      </c>
      <c r="M9" s="2">
        <v>99.8340197443394</v>
      </c>
    </row>
    <row r="10" spans="1:13" x14ac:dyDescent="0.25">
      <c r="A10" s="1"/>
      <c r="B10" s="1" t="b">
        <v>0</v>
      </c>
      <c r="C10" s="1" t="s">
        <v>81</v>
      </c>
      <c r="D10" s="1" t="s">
        <v>145</v>
      </c>
      <c r="E10" s="2">
        <v>-5.66911213362652E-3</v>
      </c>
      <c r="F10" s="4">
        <v>-2.4227338052900801E-3</v>
      </c>
      <c r="G10" s="2">
        <v>-9.4354943245788594E-3</v>
      </c>
      <c r="H10" s="4">
        <v>-1.9707698390915501E-2</v>
      </c>
      <c r="I10" s="2">
        <v>-2.2045237940824799E-2</v>
      </c>
      <c r="J10" s="4">
        <v>-2.0529732128099599E-2</v>
      </c>
      <c r="K10" s="2">
        <v>-1.9200530438443501E-2</v>
      </c>
      <c r="L10" s="4">
        <v>95.922293606662805</v>
      </c>
      <c r="M10" s="2">
        <v>96.199181654256193</v>
      </c>
    </row>
    <row r="11" spans="1:13" x14ac:dyDescent="0.25">
      <c r="A11" s="1"/>
      <c r="B11" s="1" t="b">
        <v>0</v>
      </c>
      <c r="C11" s="1" t="s">
        <v>111</v>
      </c>
      <c r="D11" s="1" t="s">
        <v>145</v>
      </c>
      <c r="E11" s="2">
        <v>12.3466549563668</v>
      </c>
      <c r="F11" s="4">
        <v>13.6773903163461</v>
      </c>
      <c r="G11" s="2">
        <v>9.9435978205123003</v>
      </c>
      <c r="H11" s="4">
        <v>11.830675403258001</v>
      </c>
      <c r="I11" s="2">
        <v>9.1341076317314407</v>
      </c>
      <c r="J11" s="4">
        <v>8.8560216018365399</v>
      </c>
      <c r="K11" s="2">
        <v>9.1858443419332492</v>
      </c>
      <c r="L11" s="4">
        <v>98.4291520160738</v>
      </c>
      <c r="M11" s="2">
        <v>98.537736089471693</v>
      </c>
    </row>
    <row r="12" spans="1:13" x14ac:dyDescent="0.25">
      <c r="A12" s="1"/>
      <c r="B12" s="1" t="b">
        <v>0</v>
      </c>
      <c r="C12" s="1" t="s">
        <v>54</v>
      </c>
      <c r="D12" s="1" t="s">
        <v>145</v>
      </c>
      <c r="E12" s="2">
        <v>185.60677359273001</v>
      </c>
      <c r="F12" s="4">
        <v>185.12715772199701</v>
      </c>
      <c r="G12" s="2">
        <v>184.98402521926101</v>
      </c>
      <c r="H12" s="4">
        <v>185.44774056581801</v>
      </c>
      <c r="I12" s="2">
        <v>185.453031576722</v>
      </c>
      <c r="J12" s="4">
        <v>178.71702403651901</v>
      </c>
      <c r="K12" s="2">
        <v>185.445970281569</v>
      </c>
      <c r="L12" s="4">
        <v>100.67105277023499</v>
      </c>
      <c r="M12" s="2">
        <v>101.949977653451</v>
      </c>
    </row>
    <row r="13" spans="1:13" x14ac:dyDescent="0.25">
      <c r="A13" s="1"/>
      <c r="B13" s="1" t="b">
        <v>0</v>
      </c>
      <c r="C13" s="1" t="s">
        <v>81</v>
      </c>
      <c r="D13" s="1" t="s">
        <v>145</v>
      </c>
      <c r="E13" s="2">
        <v>-1.2394873208603699E-2</v>
      </c>
      <c r="F13" s="4">
        <v>-4.8532131174765097E-3</v>
      </c>
      <c r="G13" s="2">
        <v>-1.91457418076664E-2</v>
      </c>
      <c r="H13" s="4">
        <v>-2.1905732044779799E-2</v>
      </c>
      <c r="I13" s="2">
        <v>-2.5938872467372798E-2</v>
      </c>
      <c r="J13" s="4">
        <v>-2.44639300274343E-2</v>
      </c>
      <c r="K13" s="2">
        <v>-2.60913074426487E-2</v>
      </c>
      <c r="L13" s="4">
        <v>96.586250864985104</v>
      </c>
      <c r="M13" s="2">
        <v>96.069388687156703</v>
      </c>
    </row>
    <row r="14" spans="1:13" x14ac:dyDescent="0.25">
      <c r="A14" s="1"/>
      <c r="B14" s="1"/>
      <c r="C14" s="1" t="s">
        <v>179</v>
      </c>
      <c r="D14" s="1"/>
      <c r="E14" s="5">
        <v>1.2473920284826001E-2</v>
      </c>
      <c r="F14" s="5">
        <v>8.9227556328242003E-3</v>
      </c>
      <c r="G14" s="5">
        <v>1.22256976095798E-2</v>
      </c>
      <c r="H14" s="5">
        <v>2.4311943902305701E-2</v>
      </c>
      <c r="I14" s="5">
        <v>2.2272991240593301E-2</v>
      </c>
      <c r="J14" s="5">
        <v>1.87732985165236E-3</v>
      </c>
      <c r="K14" s="5">
        <v>5.9574248414660897E-3</v>
      </c>
      <c r="L14" s="4"/>
      <c r="M14" s="2"/>
    </row>
    <row r="15" spans="1:13" x14ac:dyDescent="0.25">
      <c r="A15" s="1"/>
      <c r="B15" s="1" t="b">
        <v>0</v>
      </c>
      <c r="C15" s="1" t="s">
        <v>18</v>
      </c>
      <c r="D15" s="1" t="s">
        <v>145</v>
      </c>
      <c r="E15" s="2">
        <v>-1.4387413838489399E-3</v>
      </c>
      <c r="F15" s="4">
        <v>3.6005067780795698E-3</v>
      </c>
      <c r="G15" s="2">
        <v>-1.2933231627131701E-3</v>
      </c>
      <c r="H15" s="4">
        <v>-9.6223462462059102E-3</v>
      </c>
      <c r="I15" s="2">
        <v>-1.0793493952771401E-3</v>
      </c>
      <c r="J15" s="4">
        <v>4.6924805286164699E-4</v>
      </c>
      <c r="K15" s="2">
        <v>3.1292888992302901E-3</v>
      </c>
      <c r="L15" s="4">
        <v>95.272457119573403</v>
      </c>
      <c r="M15" s="2">
        <v>96.272876386444807</v>
      </c>
    </row>
    <row r="16" spans="1:13" x14ac:dyDescent="0.25">
      <c r="A16" s="1"/>
      <c r="B16" s="1" t="b">
        <v>0</v>
      </c>
      <c r="C16" s="1" t="s">
        <v>64</v>
      </c>
      <c r="D16" s="1" t="s">
        <v>53</v>
      </c>
      <c r="E16" s="2">
        <v>0.19472289965808001</v>
      </c>
      <c r="F16" s="4">
        <v>0.19750004737496499</v>
      </c>
      <c r="G16" s="2">
        <v>0.146993003487177</v>
      </c>
      <c r="H16" s="4">
        <v>0.167659341554799</v>
      </c>
      <c r="I16" s="2">
        <v>0.181508081788607</v>
      </c>
      <c r="J16" s="4">
        <v>0.125255064932941</v>
      </c>
      <c r="K16" s="2">
        <v>0.14031403933516201</v>
      </c>
      <c r="L16" s="4">
        <v>85.822054864933506</v>
      </c>
      <c r="M16" s="2">
        <v>86.256834831305497</v>
      </c>
    </row>
    <row r="17" spans="1:13" x14ac:dyDescent="0.25">
      <c r="A17" s="1"/>
      <c r="B17" s="1"/>
      <c r="C17" s="1"/>
      <c r="D17" s="1"/>
      <c r="E17" s="2">
        <f>IF(E16&lt;E$14,0,IF(E16&lt;E$15,0,(E16-E$15)*10))</f>
        <v>1.9616164104192895</v>
      </c>
      <c r="F17" s="2">
        <f t="shared" ref="F17:K17" si="0">IF(F16&lt;F$14,0,IF(F16&lt;F$15,0,(F16-F$15)*10))</f>
        <v>1.9389954059688541</v>
      </c>
      <c r="G17" s="2">
        <f t="shared" si="0"/>
        <v>1.4828632664989017</v>
      </c>
      <c r="H17" s="2">
        <f t="shared" si="0"/>
        <v>1.7728168780100493</v>
      </c>
      <c r="I17" s="2">
        <f t="shared" si="0"/>
        <v>1.8258743118388416</v>
      </c>
      <c r="J17" s="2">
        <f t="shared" si="0"/>
        <v>1.2478581688007935</v>
      </c>
      <c r="K17" s="2">
        <f t="shared" si="0"/>
        <v>1.3718475043593172</v>
      </c>
      <c r="L17" s="4"/>
      <c r="M17" s="2"/>
    </row>
    <row r="18" spans="1:13" x14ac:dyDescent="0.25">
      <c r="A18" s="1"/>
      <c r="B18" s="1" t="b">
        <v>0</v>
      </c>
      <c r="C18" s="1" t="s">
        <v>5</v>
      </c>
      <c r="D18" s="1" t="s">
        <v>53</v>
      </c>
      <c r="E18" s="2">
        <v>0.161248988746856</v>
      </c>
      <c r="F18" s="4">
        <v>0.159208303197345</v>
      </c>
      <c r="G18" s="2">
        <v>0.13353812236791299</v>
      </c>
      <c r="H18" s="4">
        <v>0.13108211028380801</v>
      </c>
      <c r="I18" s="2">
        <v>0.16854809515924801</v>
      </c>
      <c r="J18" s="4">
        <v>0.11053788416952</v>
      </c>
      <c r="K18" s="2">
        <v>0.12813523991261899</v>
      </c>
      <c r="L18" s="4">
        <v>90.847866838551298</v>
      </c>
      <c r="M18" s="2">
        <v>87.157356050249803</v>
      </c>
    </row>
    <row r="19" spans="1:13" x14ac:dyDescent="0.25">
      <c r="A19" s="1"/>
      <c r="B19" s="1"/>
      <c r="C19" s="1"/>
      <c r="D19" s="1"/>
      <c r="E19" s="2">
        <f>IF(E18&lt;E$14,0,IF(E18&lt;E$15,0,(E18-E$15)*10))</f>
        <v>1.6268773013070494</v>
      </c>
      <c r="F19" s="2">
        <f t="shared" ref="F19:K19" si="1">IF(F18&lt;F$14,0,IF(F18&lt;F$15,0,(F18-F$15)*10))</f>
        <v>1.5560779641926543</v>
      </c>
      <c r="G19" s="2">
        <f t="shared" si="1"/>
        <v>1.3483144553062614</v>
      </c>
      <c r="H19" s="2">
        <f t="shared" si="1"/>
        <v>1.4070445653001393</v>
      </c>
      <c r="I19" s="2">
        <f t="shared" si="1"/>
        <v>1.6962744455452516</v>
      </c>
      <c r="J19" s="2">
        <f t="shared" si="1"/>
        <v>1.1006863611665834</v>
      </c>
      <c r="K19" s="2">
        <f t="shared" si="1"/>
        <v>1.2500595101338872</v>
      </c>
      <c r="L19" s="4"/>
      <c r="M19" s="2"/>
    </row>
    <row r="20" spans="1:13" x14ac:dyDescent="0.25">
      <c r="A20" s="1"/>
      <c r="B20" s="1" t="b">
        <v>0</v>
      </c>
      <c r="C20" s="1" t="s">
        <v>80</v>
      </c>
      <c r="D20" s="1" t="s">
        <v>53</v>
      </c>
      <c r="E20" s="2">
        <v>0.154220197747614</v>
      </c>
      <c r="F20" s="4">
        <v>0.15993849723732501</v>
      </c>
      <c r="G20" s="2">
        <v>0.130590178454215</v>
      </c>
      <c r="H20" s="4">
        <v>0.13117782766486299</v>
      </c>
      <c r="I20" s="2">
        <v>0.162566326001299</v>
      </c>
      <c r="J20" s="4">
        <v>0.104843972892597</v>
      </c>
      <c r="K20" s="2">
        <v>0.131727643034172</v>
      </c>
      <c r="L20" s="4">
        <v>93.446030201589807</v>
      </c>
      <c r="M20" s="2">
        <v>85.783584306230495</v>
      </c>
    </row>
    <row r="21" spans="1:13" x14ac:dyDescent="0.25">
      <c r="A21" s="1"/>
      <c r="B21" s="1"/>
      <c r="C21" s="1"/>
      <c r="D21" s="1"/>
      <c r="E21" s="2">
        <f>IF(E20&lt;E$14,0,IF(E20&lt;E$15,0,(E20-E$15)*10))</f>
        <v>1.5565893913146294</v>
      </c>
      <c r="F21" s="2">
        <f t="shared" ref="F21:K21" si="2">IF(F20&lt;F$14,0,IF(F20&lt;F$15,0,(F20-F$15)*10))</f>
        <v>1.5633799045924544</v>
      </c>
      <c r="G21" s="2">
        <f t="shared" si="2"/>
        <v>1.3188350161692817</v>
      </c>
      <c r="H21" s="2">
        <f t="shared" si="2"/>
        <v>1.4080017391106892</v>
      </c>
      <c r="I21" s="2">
        <f t="shared" si="2"/>
        <v>1.6364567539657615</v>
      </c>
      <c r="J21" s="2">
        <f t="shared" si="2"/>
        <v>1.0437472483973536</v>
      </c>
      <c r="K21" s="2">
        <f t="shared" si="2"/>
        <v>1.2859835413494172</v>
      </c>
      <c r="L21" s="4"/>
      <c r="M21" s="2"/>
    </row>
    <row r="22" spans="1:13" x14ac:dyDescent="0.25">
      <c r="A22" s="1"/>
      <c r="B22" s="1" t="b">
        <v>0</v>
      </c>
      <c r="C22" s="1" t="s">
        <v>24</v>
      </c>
      <c r="D22" s="1" t="s">
        <v>53</v>
      </c>
      <c r="E22" s="2">
        <v>0.17264039787475399</v>
      </c>
      <c r="F22" s="4">
        <v>0.159682822688686</v>
      </c>
      <c r="G22" s="2">
        <v>0.11689847936116</v>
      </c>
      <c r="H22" s="4">
        <v>0.15970631879990899</v>
      </c>
      <c r="I22" s="2">
        <v>0.15237244180558901</v>
      </c>
      <c r="J22" s="4">
        <v>0.11731915257938801</v>
      </c>
      <c r="K22" s="2">
        <v>0.122720311054883</v>
      </c>
      <c r="L22" s="4">
        <v>93.359256540223697</v>
      </c>
      <c r="M22" s="2">
        <v>82.781685371787802</v>
      </c>
    </row>
    <row r="23" spans="1:13" x14ac:dyDescent="0.25">
      <c r="A23" s="1"/>
      <c r="B23" s="1"/>
      <c r="C23" s="1"/>
      <c r="D23" s="1"/>
      <c r="E23" s="2">
        <f>IF(E22&lt;E$14,0,IF(E22&lt;E$15,0,(E22-E$15)*10))</f>
        <v>1.7407913925860294</v>
      </c>
      <c r="F23" s="2">
        <f t="shared" ref="F23:K23" si="3">IF(F22&lt;F$14,0,IF(F22&lt;F$15,0,(F22-F$15)*10))</f>
        <v>1.5608231591060642</v>
      </c>
      <c r="G23" s="2">
        <f t="shared" si="3"/>
        <v>1.1819180252387318</v>
      </c>
      <c r="H23" s="2">
        <f t="shared" si="3"/>
        <v>1.693286650461149</v>
      </c>
      <c r="I23" s="2">
        <f t="shared" si="3"/>
        <v>1.5345179120086616</v>
      </c>
      <c r="J23" s="2">
        <f t="shared" si="3"/>
        <v>1.1684990452652635</v>
      </c>
      <c r="K23" s="2">
        <f t="shared" si="3"/>
        <v>1.1959102215565269</v>
      </c>
      <c r="L23" s="4"/>
      <c r="M23" s="2"/>
    </row>
    <row r="24" spans="1:13" x14ac:dyDescent="0.25">
      <c r="A24" s="1"/>
      <c r="B24" s="1" t="b">
        <v>0</v>
      </c>
      <c r="C24" s="1" t="s">
        <v>152</v>
      </c>
      <c r="D24" s="1" t="s">
        <v>53</v>
      </c>
      <c r="E24" s="2">
        <v>0.16420781479917201</v>
      </c>
      <c r="F24" s="4">
        <v>0.14841862839390901</v>
      </c>
      <c r="G24" s="2">
        <v>0.115503451404806</v>
      </c>
      <c r="H24" s="4">
        <v>0.133544101553179</v>
      </c>
      <c r="I24" s="2">
        <v>0.162083699852938</v>
      </c>
      <c r="J24" s="4">
        <v>0.118991679617105</v>
      </c>
      <c r="K24" s="2">
        <v>0.111754221947774</v>
      </c>
      <c r="L24" s="4">
        <v>92.115914437024998</v>
      </c>
      <c r="M24" s="2">
        <v>80.405824022828298</v>
      </c>
    </row>
    <row r="25" spans="1:13" x14ac:dyDescent="0.25">
      <c r="A25" s="1"/>
      <c r="B25" s="1"/>
      <c r="C25" s="1"/>
      <c r="D25" s="1"/>
      <c r="E25" s="2">
        <f>IF(E24&lt;E$14,0,IF(E24&lt;E$15,0,(E24-E$15)*10))</f>
        <v>1.6564655618302095</v>
      </c>
      <c r="F25" s="2">
        <f t="shared" ref="F25:K25" si="4">IF(F24&lt;F$14,0,IF(F24&lt;F$15,0,(F24-F$15)*10))</f>
        <v>1.4481812161582943</v>
      </c>
      <c r="G25" s="2">
        <f t="shared" si="4"/>
        <v>1.1679677456751918</v>
      </c>
      <c r="H25" s="2">
        <f t="shared" si="4"/>
        <v>1.4316644779938492</v>
      </c>
      <c r="I25" s="2">
        <f t="shared" si="4"/>
        <v>1.6316304924821514</v>
      </c>
      <c r="J25" s="2">
        <f t="shared" si="4"/>
        <v>1.1852243156424334</v>
      </c>
      <c r="K25" s="2">
        <f t="shared" si="4"/>
        <v>1.086249330485437</v>
      </c>
      <c r="L25" s="4"/>
      <c r="M25" s="2"/>
    </row>
    <row r="26" spans="1:13" x14ac:dyDescent="0.25">
      <c r="A26" s="1"/>
      <c r="B26" s="1" t="b">
        <v>0</v>
      </c>
      <c r="C26" s="1" t="s">
        <v>120</v>
      </c>
      <c r="D26" s="1" t="s">
        <v>53</v>
      </c>
      <c r="E26" s="2">
        <v>0.164719386926515</v>
      </c>
      <c r="F26" s="4">
        <v>0.14903102506310101</v>
      </c>
      <c r="G26" s="2">
        <v>0.13138346076923099</v>
      </c>
      <c r="H26" s="4">
        <v>0.132215481506927</v>
      </c>
      <c r="I26" s="2">
        <v>0.151593105918232</v>
      </c>
      <c r="J26" s="4">
        <v>0.104937834563266</v>
      </c>
      <c r="K26" s="2">
        <v>0.119682870892432</v>
      </c>
      <c r="L26" s="4">
        <v>89.551823581687998</v>
      </c>
      <c r="M26" s="2">
        <v>75.527742432064898</v>
      </c>
    </row>
    <row r="27" spans="1:13" x14ac:dyDescent="0.25">
      <c r="A27" s="1"/>
      <c r="B27" s="1"/>
      <c r="C27" s="1"/>
      <c r="D27" s="1"/>
      <c r="E27" s="2">
        <f>IF(E26&lt;E$14,0,IF(E26&lt;E$15,0,(E26-E$15)*10))</f>
        <v>1.6615812831036394</v>
      </c>
      <c r="F27" s="2">
        <f t="shared" ref="F27:K27" si="5">IF(F26&lt;F$14,0,IF(F26&lt;F$15,0,(F26-F$15)*10))</f>
        <v>1.4543051828502143</v>
      </c>
      <c r="G27" s="2">
        <f t="shared" si="5"/>
        <v>1.3267678393194415</v>
      </c>
      <c r="H27" s="2">
        <f t="shared" si="5"/>
        <v>1.4183782775313292</v>
      </c>
      <c r="I27" s="2">
        <f t="shared" si="5"/>
        <v>1.5267245531350915</v>
      </c>
      <c r="J27" s="2">
        <f t="shared" si="5"/>
        <v>1.0446858651040434</v>
      </c>
      <c r="K27" s="2">
        <f t="shared" si="5"/>
        <v>1.1655358199320172</v>
      </c>
      <c r="L27" s="4"/>
      <c r="M27" s="2"/>
    </row>
    <row r="28" spans="1:13" x14ac:dyDescent="0.25">
      <c r="A28" s="1"/>
      <c r="B28" s="1" t="b">
        <v>0</v>
      </c>
      <c r="C28" s="1" t="s">
        <v>110</v>
      </c>
      <c r="D28" s="1" t="s">
        <v>53</v>
      </c>
      <c r="E28" s="2">
        <v>0.14680937284529999</v>
      </c>
      <c r="F28" s="4">
        <v>0.14802048077656799</v>
      </c>
      <c r="G28" s="2">
        <v>0.110808092273723</v>
      </c>
      <c r="H28" s="4">
        <v>0.115700449495416</v>
      </c>
      <c r="I28" s="2">
        <v>0.15285845121841299</v>
      </c>
      <c r="J28" s="4">
        <v>0.106346506380199</v>
      </c>
      <c r="K28" s="2">
        <v>0.107778196781372</v>
      </c>
      <c r="L28" s="4">
        <v>86.698245207309498</v>
      </c>
      <c r="M28" s="2">
        <v>72.553550043193297</v>
      </c>
    </row>
    <row r="29" spans="1:13" x14ac:dyDescent="0.25">
      <c r="A29" s="1"/>
      <c r="B29" s="1"/>
      <c r="C29" s="1"/>
      <c r="D29" s="1"/>
      <c r="E29" s="2">
        <f>IF(E28&lt;E$14,0,IF(E28&lt;E$15,0,(E28-E$15)*10))</f>
        <v>1.4824811422914894</v>
      </c>
      <c r="F29" s="2">
        <f t="shared" ref="F29:K29" si="6">IF(F28&lt;F$14,0,IF(F28&lt;F$15,0,(F28-F$15)*10))</f>
        <v>1.444199739984884</v>
      </c>
      <c r="G29" s="2">
        <f t="shared" si="6"/>
        <v>1.1210141543643617</v>
      </c>
      <c r="H29" s="2">
        <f t="shared" si="6"/>
        <v>1.2532279574162191</v>
      </c>
      <c r="I29" s="2">
        <f t="shared" si="6"/>
        <v>1.5393780061369013</v>
      </c>
      <c r="J29" s="2">
        <f t="shared" si="6"/>
        <v>1.0587725832733734</v>
      </c>
      <c r="K29" s="2">
        <f t="shared" si="6"/>
        <v>1.0464890788214172</v>
      </c>
      <c r="L29" s="4"/>
      <c r="M29" s="2"/>
    </row>
    <row r="30" spans="1:13" x14ac:dyDescent="0.25">
      <c r="A30" s="1"/>
      <c r="B30" s="1" t="b">
        <v>0</v>
      </c>
      <c r="C30" s="1" t="s">
        <v>171</v>
      </c>
      <c r="D30" s="1" t="s">
        <v>53</v>
      </c>
      <c r="E30" s="2">
        <v>0.27995576125134702</v>
      </c>
      <c r="F30" s="4">
        <v>0.281034486107059</v>
      </c>
      <c r="G30" s="2">
        <v>0.219444465075393</v>
      </c>
      <c r="H30" s="4">
        <v>0.239289004570714</v>
      </c>
      <c r="I30" s="2">
        <v>0.246310306574371</v>
      </c>
      <c r="J30" s="4">
        <v>0.203475550105502</v>
      </c>
      <c r="K30" s="2">
        <v>0.21246551480954001</v>
      </c>
      <c r="L30" s="4">
        <v>86.475298602793004</v>
      </c>
      <c r="M30" s="2">
        <v>72.035272203859407</v>
      </c>
    </row>
    <row r="31" spans="1:13" x14ac:dyDescent="0.25">
      <c r="A31" s="1"/>
      <c r="B31" s="1"/>
      <c r="C31" s="1"/>
      <c r="D31" s="1"/>
      <c r="E31" s="2">
        <f>IF(E30&lt;E$14,0,IF(E30&lt;E$15,0,(E30-E$15)*10))</f>
        <v>2.8139450263519592</v>
      </c>
      <c r="F31" s="2">
        <f t="shared" ref="F31:K31" si="7">IF(F30&lt;F$14,0,IF(F30&lt;F$15,0,(F30-F$15)*10))</f>
        <v>2.7743397932897946</v>
      </c>
      <c r="G31" s="2">
        <f t="shared" si="7"/>
        <v>2.2073778823810617</v>
      </c>
      <c r="H31" s="2">
        <f t="shared" si="7"/>
        <v>2.4891135081691993</v>
      </c>
      <c r="I31" s="2">
        <f t="shared" si="7"/>
        <v>2.4738965596964815</v>
      </c>
      <c r="J31" s="2">
        <f t="shared" si="7"/>
        <v>2.0300630205264039</v>
      </c>
      <c r="K31" s="2">
        <f t="shared" si="7"/>
        <v>2.0933622591030971</v>
      </c>
      <c r="L31" s="4"/>
      <c r="M31" s="2"/>
    </row>
    <row r="32" spans="1:13" x14ac:dyDescent="0.25">
      <c r="A32" s="1"/>
      <c r="B32" s="1" t="b">
        <v>0</v>
      </c>
      <c r="C32" s="1" t="s">
        <v>32</v>
      </c>
      <c r="D32" s="1" t="s">
        <v>53</v>
      </c>
      <c r="E32" s="2">
        <v>0.25362090916885499</v>
      </c>
      <c r="F32" s="4">
        <v>0.23886239487269401</v>
      </c>
      <c r="G32" s="2">
        <v>0.20809164572199099</v>
      </c>
      <c r="H32" s="4">
        <v>0.234580209916597</v>
      </c>
      <c r="I32" s="2">
        <v>0.240098998196975</v>
      </c>
      <c r="J32" s="4">
        <v>0.18180951711448701</v>
      </c>
      <c r="K32" s="2">
        <v>0.19328813136436801</v>
      </c>
      <c r="L32" s="4">
        <v>84.105104904684794</v>
      </c>
      <c r="M32" s="2">
        <v>69.999927307917204</v>
      </c>
    </row>
    <row r="33" spans="1:13" x14ac:dyDescent="0.25">
      <c r="A33" s="1"/>
      <c r="B33" s="1"/>
      <c r="C33" s="1"/>
      <c r="D33" s="1"/>
      <c r="E33" s="2">
        <f>IF(E32&lt;E$14,0,IF(E32&lt;E$15,0,(E32-E$15)*10))</f>
        <v>2.550596505527039</v>
      </c>
      <c r="F33" s="2">
        <f t="shared" ref="F33:K33" si="8">IF(F32&lt;F$14,0,IF(F32&lt;F$15,0,(F32-F$15)*10))</f>
        <v>2.3526188809461441</v>
      </c>
      <c r="G33" s="2">
        <f t="shared" si="8"/>
        <v>2.0938496888470413</v>
      </c>
      <c r="H33" s="2">
        <f t="shared" si="8"/>
        <v>2.4420255616280291</v>
      </c>
      <c r="I33" s="2">
        <f t="shared" si="8"/>
        <v>2.4117834759225216</v>
      </c>
      <c r="J33" s="2">
        <f t="shared" si="8"/>
        <v>1.8134026906162537</v>
      </c>
      <c r="K33" s="2">
        <f t="shared" si="8"/>
        <v>1.9015884246513772</v>
      </c>
      <c r="L33" s="4"/>
      <c r="M33" s="2"/>
    </row>
    <row r="34" spans="1:13" x14ac:dyDescent="0.25">
      <c r="A34" s="1"/>
      <c r="B34" s="1" t="b">
        <v>0</v>
      </c>
      <c r="C34" s="1" t="s">
        <v>85</v>
      </c>
      <c r="D34" s="1" t="s">
        <v>53</v>
      </c>
      <c r="E34" s="2">
        <v>0.15903693165789401</v>
      </c>
      <c r="F34" s="4">
        <v>0.148202970409756</v>
      </c>
      <c r="G34" s="2">
        <v>0.118687304972509</v>
      </c>
      <c r="H34" s="4">
        <v>0.142263919298525</v>
      </c>
      <c r="I34" s="2">
        <v>0.163690421432998</v>
      </c>
      <c r="J34" s="4">
        <v>0.107165278439759</v>
      </c>
      <c r="K34" s="2">
        <v>8.55327966026177E-2</v>
      </c>
      <c r="L34" s="4">
        <v>88.115029254350702</v>
      </c>
      <c r="M34" s="2">
        <v>71.676967079092606</v>
      </c>
    </row>
    <row r="35" spans="1:13" x14ac:dyDescent="0.25">
      <c r="A35" s="1"/>
      <c r="B35" s="1"/>
      <c r="C35" s="1"/>
      <c r="D35" s="1"/>
      <c r="E35" s="2">
        <f>IF(E34&lt;E$14,0,IF(E34&lt;E$15,0,(E34-E$15)*10))</f>
        <v>1.6047567304174295</v>
      </c>
      <c r="F35" s="2">
        <f t="shared" ref="F35:K35" si="9">IF(F34&lt;F$14,0,IF(F34&lt;F$15,0,(F34-F$15)*10))</f>
        <v>1.4460246363167641</v>
      </c>
      <c r="G35" s="2">
        <f t="shared" si="9"/>
        <v>1.1998062813522217</v>
      </c>
      <c r="H35" s="2">
        <f t="shared" si="9"/>
        <v>1.5188626554473093</v>
      </c>
      <c r="I35" s="2">
        <f t="shared" si="9"/>
        <v>1.6476977082827515</v>
      </c>
      <c r="J35" s="2">
        <f t="shared" si="9"/>
        <v>1.0669603038689734</v>
      </c>
      <c r="K35" s="2">
        <f t="shared" si="9"/>
        <v>0.82403507703387402</v>
      </c>
      <c r="L35" s="4"/>
      <c r="M35" s="2"/>
    </row>
    <row r="36" spans="1:13" x14ac:dyDescent="0.25">
      <c r="A36" s="1"/>
      <c r="B36" s="1" t="b">
        <v>0</v>
      </c>
      <c r="C36" s="1" t="s">
        <v>81</v>
      </c>
      <c r="D36" s="1" t="s">
        <v>145</v>
      </c>
      <c r="E36" s="2">
        <v>-1.47070135506247E-2</v>
      </c>
      <c r="F36" s="4">
        <v>-1.2108483912923899E-2</v>
      </c>
      <c r="G36" s="2">
        <v>-1.96022764370825E-2</v>
      </c>
      <c r="H36" s="4">
        <v>-1.9670712955724499E-2</v>
      </c>
      <c r="I36" s="2">
        <v>-2.7913242657671599E-2</v>
      </c>
      <c r="J36" s="4">
        <v>-2.71086242029328E-2</v>
      </c>
      <c r="K36" s="2">
        <v>-2.93572729154793E-2</v>
      </c>
      <c r="L36" s="4">
        <v>107.342215602867</v>
      </c>
      <c r="M36" s="2">
        <v>85.142941460898598</v>
      </c>
    </row>
    <row r="37" spans="1:13" x14ac:dyDescent="0.25">
      <c r="A37" s="1"/>
      <c r="B37" s="1" t="b">
        <v>0</v>
      </c>
      <c r="C37" s="1" t="s">
        <v>50</v>
      </c>
      <c r="D37" s="1" t="s">
        <v>145</v>
      </c>
      <c r="E37" s="2">
        <v>95.826672284554206</v>
      </c>
      <c r="F37" s="4">
        <v>93.541214821815899</v>
      </c>
      <c r="G37" s="2">
        <v>91.346125145685093</v>
      </c>
      <c r="H37" s="4">
        <v>90.456651798056896</v>
      </c>
      <c r="I37" s="2">
        <v>90.764302602563305</v>
      </c>
      <c r="J37" s="4">
        <v>82.953478417500307</v>
      </c>
      <c r="K37" s="2">
        <v>86.886132875512203</v>
      </c>
      <c r="L37" s="4">
        <v>105.42149799604501</v>
      </c>
      <c r="M37" s="2">
        <v>85.228275281742398</v>
      </c>
    </row>
    <row r="38" spans="1:13" x14ac:dyDescent="0.25">
      <c r="A38" s="1"/>
      <c r="B38" s="1" t="b">
        <v>0</v>
      </c>
      <c r="C38" s="1" t="s">
        <v>18</v>
      </c>
      <c r="D38" s="1" t="s">
        <v>145</v>
      </c>
      <c r="E38" s="2">
        <v>4.3325191696034103E-3</v>
      </c>
      <c r="F38" s="4">
        <v>-1.3774021516498201E-3</v>
      </c>
      <c r="G38" s="2">
        <v>-3.6821469217397699E-3</v>
      </c>
      <c r="H38" s="4">
        <v>4.1918303044745E-3</v>
      </c>
      <c r="I38" s="2">
        <v>-3.5363761287570301E-3</v>
      </c>
      <c r="J38" s="4">
        <v>2.3728492818908301E-4</v>
      </c>
      <c r="K38" s="2">
        <v>7.3510903905393598E-3</v>
      </c>
      <c r="L38" s="4">
        <v>109.89307555315099</v>
      </c>
      <c r="M38" s="2">
        <v>90.297077502543999</v>
      </c>
    </row>
    <row r="39" spans="1:13" x14ac:dyDescent="0.25">
      <c r="A39" s="1"/>
      <c r="B39" s="1" t="b">
        <v>0</v>
      </c>
      <c r="C39" s="1" t="s">
        <v>90</v>
      </c>
      <c r="D39" s="1" t="s">
        <v>53</v>
      </c>
      <c r="E39" s="2">
        <v>0.17163632778819399</v>
      </c>
      <c r="F39" s="4">
        <v>0.16368487744972601</v>
      </c>
      <c r="G39" s="2">
        <v>0.13295253854187999</v>
      </c>
      <c r="H39" s="4">
        <v>0.15077599471797201</v>
      </c>
      <c r="I39" s="2">
        <v>0.152636753722901</v>
      </c>
      <c r="J39" s="4">
        <v>0.122029430594343</v>
      </c>
      <c r="K39" s="2">
        <v>0.119789520045284</v>
      </c>
      <c r="L39" s="4">
        <v>93.8484136379017</v>
      </c>
      <c r="M39" s="2">
        <v>78.329704717239906</v>
      </c>
    </row>
    <row r="40" spans="1:13" x14ac:dyDescent="0.25">
      <c r="A40" s="1"/>
      <c r="B40" s="1"/>
      <c r="C40" s="1"/>
      <c r="D40" s="1"/>
      <c r="E40" s="2">
        <f>IF(E39&lt;E$14,0,IF(E39&lt;E$38,0,(E39-E$38)*10))</f>
        <v>1.6730380861859055</v>
      </c>
      <c r="F40" s="2">
        <f t="shared" ref="F40:K40" si="10">IF(F39&lt;F$14,0,IF(F39&lt;F$38,0,(F39-F$38)*10))</f>
        <v>1.6506227960137585</v>
      </c>
      <c r="G40" s="2">
        <f t="shared" si="10"/>
        <v>1.3663468546361976</v>
      </c>
      <c r="H40" s="2">
        <f t="shared" si="10"/>
        <v>1.4658416441349751</v>
      </c>
      <c r="I40" s="2">
        <f t="shared" si="10"/>
        <v>1.5617312985165803</v>
      </c>
      <c r="J40" s="2">
        <f t="shared" si="10"/>
        <v>1.2179214566615391</v>
      </c>
      <c r="K40" s="2">
        <f t="shared" si="10"/>
        <v>1.1243842965474464</v>
      </c>
      <c r="L40" s="4"/>
      <c r="M40" s="2"/>
    </row>
    <row r="41" spans="1:13" x14ac:dyDescent="0.25">
      <c r="A41" s="1"/>
      <c r="B41" s="1" t="b">
        <v>0</v>
      </c>
      <c r="C41" s="1" t="s">
        <v>113</v>
      </c>
      <c r="D41" s="1" t="s">
        <v>53</v>
      </c>
      <c r="E41" s="2">
        <v>0.171453325145934</v>
      </c>
      <c r="F41" s="4">
        <v>0.183579041004265</v>
      </c>
      <c r="G41" s="2">
        <v>0.142040295389674</v>
      </c>
      <c r="H41" s="4">
        <v>0.14532091326583599</v>
      </c>
      <c r="I41" s="2">
        <v>0.15969042262042901</v>
      </c>
      <c r="J41" s="4">
        <v>0.10694197076020701</v>
      </c>
      <c r="K41" s="2">
        <v>0.12336093616793101</v>
      </c>
      <c r="L41" s="4">
        <v>90.022164693154195</v>
      </c>
      <c r="M41" s="2">
        <v>73.785246364748303</v>
      </c>
    </row>
    <row r="42" spans="1:13" x14ac:dyDescent="0.25">
      <c r="A42" s="1"/>
      <c r="B42" s="1"/>
      <c r="C42" s="1"/>
      <c r="D42" s="1"/>
      <c r="E42" s="2">
        <f>IF(E41&lt;E$14,0,IF(E41&lt;E$38,0,(E41-E$38)*10))</f>
        <v>1.6712080597633059</v>
      </c>
      <c r="F42" s="2">
        <f t="shared" ref="F42:K42" si="11">IF(F41&lt;F$14,0,IF(F41&lt;F$38,0,(F41-F$38)*10))</f>
        <v>1.8495644315591484</v>
      </c>
      <c r="G42" s="2">
        <f t="shared" si="11"/>
        <v>1.4572244231141376</v>
      </c>
      <c r="H42" s="2">
        <f t="shared" si="11"/>
        <v>1.4112908296136149</v>
      </c>
      <c r="I42" s="2">
        <f t="shared" si="11"/>
        <v>1.6322679874918604</v>
      </c>
      <c r="J42" s="2">
        <f t="shared" si="11"/>
        <v>1.0670468583201793</v>
      </c>
      <c r="K42" s="2">
        <f t="shared" si="11"/>
        <v>1.1600984577739166</v>
      </c>
      <c r="L42" s="4"/>
      <c r="M42" s="2"/>
    </row>
    <row r="43" spans="1:13" x14ac:dyDescent="0.25">
      <c r="A43" s="1"/>
      <c r="B43" s="1" t="b">
        <v>0</v>
      </c>
      <c r="C43" s="1" t="s">
        <v>103</v>
      </c>
      <c r="D43" s="1" t="s">
        <v>53</v>
      </c>
      <c r="E43" s="2">
        <v>0.19666338729115199</v>
      </c>
      <c r="F43" s="4">
        <v>0.200344422837895</v>
      </c>
      <c r="G43" s="2">
        <v>0.173917574988663</v>
      </c>
      <c r="H43" s="4">
        <v>0.188845216248646</v>
      </c>
      <c r="I43" s="2">
        <v>0.204522869107958</v>
      </c>
      <c r="J43" s="4">
        <v>0.14909207662997701</v>
      </c>
      <c r="K43" s="2">
        <v>0.15518363158627599</v>
      </c>
      <c r="L43" s="4">
        <v>89.044014420515595</v>
      </c>
      <c r="M43" s="2">
        <v>72.2721815503985</v>
      </c>
    </row>
    <row r="44" spans="1:13" x14ac:dyDescent="0.25">
      <c r="A44" s="1"/>
      <c r="B44" s="1"/>
      <c r="C44" s="1"/>
      <c r="D44" s="1"/>
      <c r="E44" s="2">
        <f>IF(E43&lt;E$14,0,IF(E43&lt;E$38,0,(E43-E$38)*10))</f>
        <v>1.9233086812154856</v>
      </c>
      <c r="F44" s="2">
        <f t="shared" ref="F44:K44" si="12">IF(F43&lt;F$14,0,IF(F43&lt;F$38,0,(F43-F$38)*10))</f>
        <v>2.0172182498954481</v>
      </c>
      <c r="G44" s="2">
        <f t="shared" si="12"/>
        <v>1.7759972191040276</v>
      </c>
      <c r="H44" s="2">
        <f t="shared" si="12"/>
        <v>1.8465338594417149</v>
      </c>
      <c r="I44" s="2">
        <f t="shared" si="12"/>
        <v>2.0805924523671502</v>
      </c>
      <c r="J44" s="2">
        <f t="shared" si="12"/>
        <v>1.4885479170178793</v>
      </c>
      <c r="K44" s="2">
        <f t="shared" si="12"/>
        <v>1.4783254119573663</v>
      </c>
      <c r="L44" s="4"/>
      <c r="M44" s="2"/>
    </row>
    <row r="45" spans="1:13" x14ac:dyDescent="0.25">
      <c r="A45" s="1"/>
      <c r="B45" s="1" t="b">
        <v>0</v>
      </c>
      <c r="C45" s="1" t="s">
        <v>131</v>
      </c>
      <c r="D45" s="1" t="s">
        <v>53</v>
      </c>
      <c r="E45" s="2">
        <v>0.145998766801268</v>
      </c>
      <c r="F45" s="4">
        <v>0.14620731729305</v>
      </c>
      <c r="G45" s="2">
        <v>0.116639246755336</v>
      </c>
      <c r="H45" s="4">
        <v>0.139374516814633</v>
      </c>
      <c r="I45" s="2">
        <v>0.15776100095461601</v>
      </c>
      <c r="J45" s="4">
        <v>0.11133664700046</v>
      </c>
      <c r="K45" s="2">
        <v>0.11028484184205201</v>
      </c>
      <c r="L45" s="4">
        <v>90.155878795542705</v>
      </c>
      <c r="M45" s="2">
        <v>73.897434479158306</v>
      </c>
    </row>
    <row r="46" spans="1:13" x14ac:dyDescent="0.25">
      <c r="A46" s="1"/>
      <c r="B46" s="1"/>
      <c r="C46" s="1"/>
      <c r="D46" s="1"/>
      <c r="E46" s="2">
        <f>IF(E45&lt;E$14,0,IF(E45&lt;E$38,0,(E45-E$38)*10))</f>
        <v>1.4166624763166458</v>
      </c>
      <c r="F46" s="2">
        <f t="shared" ref="F46:K46" si="13">IF(F45&lt;F$14,0,IF(F45&lt;F$38,0,(F45-F$38)*10))</f>
        <v>1.4758471944469984</v>
      </c>
      <c r="G46" s="2">
        <f t="shared" si="13"/>
        <v>1.2032139367707577</v>
      </c>
      <c r="H46" s="2">
        <f t="shared" si="13"/>
        <v>1.351826865101585</v>
      </c>
      <c r="I46" s="2">
        <f t="shared" si="13"/>
        <v>1.6129737708337304</v>
      </c>
      <c r="J46" s="2">
        <f t="shared" si="13"/>
        <v>1.1109936207227091</v>
      </c>
      <c r="K46" s="2">
        <f t="shared" si="13"/>
        <v>1.0293375145151265</v>
      </c>
      <c r="L46" s="4"/>
      <c r="M46" s="2"/>
    </row>
    <row r="47" spans="1:13" x14ac:dyDescent="0.25">
      <c r="A47" s="1"/>
      <c r="B47" s="1" t="b">
        <v>0</v>
      </c>
      <c r="C47" s="1" t="s">
        <v>88</v>
      </c>
      <c r="D47" s="1" t="s">
        <v>53</v>
      </c>
      <c r="E47" s="2">
        <v>0.17917687515710701</v>
      </c>
      <c r="F47" s="4">
        <v>0.19937360725508299</v>
      </c>
      <c r="G47" s="2">
        <v>0.126474993777417</v>
      </c>
      <c r="H47" s="4">
        <v>0.15968022801492299</v>
      </c>
      <c r="I47" s="2">
        <v>0.16806702592091799</v>
      </c>
      <c r="J47" s="4">
        <v>0.10111388334483699</v>
      </c>
      <c r="K47" s="2">
        <v>0.133771141273274</v>
      </c>
      <c r="L47" s="4">
        <v>87.708032564418701</v>
      </c>
      <c r="M47" s="2">
        <v>71.604935073854705</v>
      </c>
    </row>
    <row r="48" spans="1:13" x14ac:dyDescent="0.25">
      <c r="A48" s="1"/>
      <c r="B48" s="1"/>
      <c r="C48" s="1"/>
      <c r="D48" s="1"/>
      <c r="E48" s="2">
        <f>IF(E47&lt;E$14,0,IF(E47&lt;E$38,0,(E47-E$38)*10))</f>
        <v>1.7484435598750359</v>
      </c>
      <c r="F48" s="2">
        <f t="shared" ref="F48:K48" si="14">IF(F47&lt;F$14,0,IF(F47&lt;F$38,0,(F47-F$38)*10))</f>
        <v>2.0075100940673281</v>
      </c>
      <c r="G48" s="2">
        <f t="shared" si="14"/>
        <v>1.3015714069915676</v>
      </c>
      <c r="H48" s="2">
        <f t="shared" si="14"/>
        <v>1.5548839771044847</v>
      </c>
      <c r="I48" s="2">
        <f t="shared" si="14"/>
        <v>1.7160340204967504</v>
      </c>
      <c r="J48" s="2">
        <f t="shared" si="14"/>
        <v>1.0087659841664791</v>
      </c>
      <c r="K48" s="2">
        <f t="shared" si="14"/>
        <v>1.2642005088273465</v>
      </c>
      <c r="L48" s="4"/>
      <c r="M48" s="2"/>
    </row>
    <row r="49" spans="1:13" x14ac:dyDescent="0.25">
      <c r="A49" s="1"/>
      <c r="B49" s="1" t="b">
        <v>0</v>
      </c>
      <c r="C49" s="1" t="s">
        <v>89</v>
      </c>
      <c r="D49" s="1" t="s">
        <v>53</v>
      </c>
      <c r="E49" s="2">
        <v>0.846597770795946</v>
      </c>
      <c r="F49" s="4">
        <v>0.84780585337265502</v>
      </c>
      <c r="G49" s="2">
        <v>0.82386104639898505</v>
      </c>
      <c r="H49" s="4">
        <v>0.81100742936458203</v>
      </c>
      <c r="I49" s="2">
        <v>0.85911400723544795</v>
      </c>
      <c r="J49" s="4">
        <v>0.75097953626652003</v>
      </c>
      <c r="K49" s="2">
        <v>0.75476961239402496</v>
      </c>
      <c r="L49" s="4">
        <v>86.726287700761404</v>
      </c>
      <c r="M49" s="2">
        <v>70.919131227674896</v>
      </c>
    </row>
    <row r="50" spans="1:13" x14ac:dyDescent="0.25">
      <c r="A50" s="1"/>
      <c r="B50" s="1"/>
      <c r="C50" s="1"/>
      <c r="D50" s="1"/>
      <c r="E50" s="2">
        <f>IF(E49&lt;E$14,0,IF(E49&lt;E$38,0,(E49-E$38)*10))</f>
        <v>8.422652516263426</v>
      </c>
      <c r="F50" s="2">
        <f t="shared" ref="F50:K50" si="15">IF(F49&lt;F$14,0,IF(F49&lt;F$38,0,(F49-F$38)*10))</f>
        <v>8.4918325552430485</v>
      </c>
      <c r="G50" s="2">
        <f t="shared" si="15"/>
        <v>8.2754319332072477</v>
      </c>
      <c r="H50" s="2">
        <f t="shared" si="15"/>
        <v>8.0681559906010758</v>
      </c>
      <c r="I50" s="2">
        <f t="shared" si="15"/>
        <v>8.6265038336420492</v>
      </c>
      <c r="J50" s="2">
        <f t="shared" si="15"/>
        <v>7.5074225133833092</v>
      </c>
      <c r="K50" s="2">
        <f t="shared" si="15"/>
        <v>7.4741852200348555</v>
      </c>
      <c r="L50" s="4"/>
      <c r="M50" s="2"/>
    </row>
    <row r="51" spans="1:13" x14ac:dyDescent="0.25">
      <c r="A51" s="1"/>
      <c r="B51" s="1" t="b">
        <v>0</v>
      </c>
      <c r="C51" s="1" t="s">
        <v>142</v>
      </c>
      <c r="D51" s="1" t="s">
        <v>53</v>
      </c>
      <c r="E51" s="2">
        <v>0.16117259882493501</v>
      </c>
      <c r="F51" s="4">
        <v>0.15358806737932501</v>
      </c>
      <c r="G51" s="2">
        <v>0.12791896427795599</v>
      </c>
      <c r="H51" s="4">
        <v>0.17018626800151701</v>
      </c>
      <c r="I51" s="2">
        <v>0.15468209755325099</v>
      </c>
      <c r="J51" s="4">
        <v>0.104148484531993</v>
      </c>
      <c r="K51" s="2">
        <v>0.110484905994546</v>
      </c>
      <c r="L51" s="4">
        <v>87.8769549247653</v>
      </c>
      <c r="M51" s="2">
        <v>71.1167617832822</v>
      </c>
    </row>
    <row r="52" spans="1:13" x14ac:dyDescent="0.25">
      <c r="A52" s="1"/>
      <c r="B52" s="1"/>
      <c r="C52" s="1"/>
      <c r="D52" s="1"/>
      <c r="E52" s="2">
        <f>IF(E51&lt;E$14,0,IF(E51&lt;E$38,0,(E51-E$38)*10))</f>
        <v>1.5684007965533158</v>
      </c>
      <c r="F52" s="2">
        <f t="shared" ref="F52:K52" si="16">IF(F51&lt;F$14,0,IF(F51&lt;F$38,0,(F51-F$38)*10))</f>
        <v>1.5496546953097483</v>
      </c>
      <c r="G52" s="2">
        <f t="shared" si="16"/>
        <v>1.3160111119969575</v>
      </c>
      <c r="H52" s="2">
        <f t="shared" si="16"/>
        <v>1.659944376970425</v>
      </c>
      <c r="I52" s="2">
        <f t="shared" si="16"/>
        <v>1.5821847368200803</v>
      </c>
      <c r="J52" s="2">
        <f t="shared" si="16"/>
        <v>1.0391119960380393</v>
      </c>
      <c r="K52" s="2">
        <f t="shared" si="16"/>
        <v>1.0313381560400665</v>
      </c>
      <c r="L52" s="4"/>
      <c r="M52" s="2"/>
    </row>
    <row r="53" spans="1:13" x14ac:dyDescent="0.25">
      <c r="A53" s="1"/>
      <c r="B53" s="1" t="b">
        <v>0</v>
      </c>
      <c r="C53" s="1" t="s">
        <v>21</v>
      </c>
      <c r="D53" s="1" t="s">
        <v>53</v>
      </c>
      <c r="E53" s="2">
        <v>0.165933295716716</v>
      </c>
      <c r="F53" s="4">
        <v>0.14663465653546601</v>
      </c>
      <c r="G53" s="2">
        <v>0.12277205303413299</v>
      </c>
      <c r="H53" s="4">
        <v>0.118658608854842</v>
      </c>
      <c r="I53" s="2">
        <v>0.15133036875261699</v>
      </c>
      <c r="J53" s="4">
        <v>0.10556017787137099</v>
      </c>
      <c r="K53" s="2">
        <v>0.11213212121135201</v>
      </c>
      <c r="L53" s="4">
        <v>90.700113926288594</v>
      </c>
      <c r="M53" s="2">
        <v>73.911680456299095</v>
      </c>
    </row>
    <row r="54" spans="1:13" x14ac:dyDescent="0.25">
      <c r="A54" s="1"/>
      <c r="B54" s="1"/>
      <c r="C54" s="1"/>
      <c r="D54" s="1"/>
      <c r="E54" s="2">
        <f>IF(E53&lt;E$14,0,IF(E53&lt;E$38,0,(E53-E$38)*10))</f>
        <v>1.6160077654711258</v>
      </c>
      <c r="F54" s="2">
        <f t="shared" ref="F54:K54" si="17">IF(F53&lt;F$14,0,IF(F53&lt;F$38,0,(F53-F$38)*10))</f>
        <v>1.4801205868711584</v>
      </c>
      <c r="G54" s="2">
        <f t="shared" si="17"/>
        <v>1.2645419995587277</v>
      </c>
      <c r="H54" s="2">
        <f t="shared" si="17"/>
        <v>1.1446677855036751</v>
      </c>
      <c r="I54" s="2">
        <f t="shared" si="17"/>
        <v>1.5486674488137404</v>
      </c>
      <c r="J54" s="2">
        <f t="shared" si="17"/>
        <v>1.0532289294318191</v>
      </c>
      <c r="K54" s="2">
        <f t="shared" si="17"/>
        <v>1.0478103082081265</v>
      </c>
      <c r="L54" s="4"/>
      <c r="M54" s="2"/>
    </row>
    <row r="55" spans="1:13" x14ac:dyDescent="0.25">
      <c r="A55" s="1"/>
      <c r="B55" s="1" t="b">
        <v>0</v>
      </c>
      <c r="C55" s="1" t="s">
        <v>71</v>
      </c>
      <c r="D55" s="1" t="s">
        <v>53</v>
      </c>
      <c r="E55" s="2">
        <v>0.17498723760743101</v>
      </c>
      <c r="F55" s="4">
        <v>0.17115007370677501</v>
      </c>
      <c r="G55" s="2">
        <v>0.11678427067849401</v>
      </c>
      <c r="H55" s="4">
        <v>0.136024590503001</v>
      </c>
      <c r="I55" s="2">
        <v>0.137109307656332</v>
      </c>
      <c r="J55" s="4">
        <v>0.10804809670354899</v>
      </c>
      <c r="K55" s="2">
        <v>0.116518948472474</v>
      </c>
      <c r="L55" s="4">
        <v>95.307665377531606</v>
      </c>
      <c r="M55" s="2">
        <v>78.869898801758694</v>
      </c>
    </row>
    <row r="56" spans="1:13" x14ac:dyDescent="0.25">
      <c r="A56" s="1"/>
      <c r="B56" s="1"/>
      <c r="C56" s="1"/>
      <c r="D56" s="1"/>
      <c r="E56" s="2">
        <f>IF(E55&lt;E$14,0,IF(E55&lt;E$38,0,(E55-E$38)*10))</f>
        <v>1.7065471843782758</v>
      </c>
      <c r="F56" s="2">
        <f t="shared" ref="F56:K56" si="18">IF(F55&lt;F$14,0,IF(F55&lt;F$38,0,(F55-F$38)*10))</f>
        <v>1.7252747585842485</v>
      </c>
      <c r="G56" s="2">
        <f t="shared" si="18"/>
        <v>1.2046641760023378</v>
      </c>
      <c r="H56" s="2">
        <f t="shared" si="18"/>
        <v>1.318327601985265</v>
      </c>
      <c r="I56" s="2">
        <f t="shared" si="18"/>
        <v>1.4064568378508904</v>
      </c>
      <c r="J56" s="2">
        <f t="shared" si="18"/>
        <v>1.0781081177535992</v>
      </c>
      <c r="K56" s="2">
        <f t="shared" si="18"/>
        <v>1.0916785808193465</v>
      </c>
      <c r="L56" s="4"/>
      <c r="M56" s="2"/>
    </row>
    <row r="57" spans="1:13" x14ac:dyDescent="0.25">
      <c r="A57" s="1"/>
      <c r="B57" s="1" t="b">
        <v>0</v>
      </c>
      <c r="C57" s="1" t="s">
        <v>65</v>
      </c>
      <c r="D57" s="1" t="s">
        <v>53</v>
      </c>
      <c r="E57" s="2">
        <v>0.162460390280591</v>
      </c>
      <c r="F57" s="4">
        <v>0.15874078585347201</v>
      </c>
      <c r="G57" s="2">
        <v>0.13058518215213499</v>
      </c>
      <c r="H57" s="4">
        <v>0.122717916824924</v>
      </c>
      <c r="I57" s="2">
        <v>0.12917139287033599</v>
      </c>
      <c r="J57" s="4">
        <v>9.8916026545252903E-2</v>
      </c>
      <c r="K57" s="2">
        <v>0.104986539576068</v>
      </c>
      <c r="L57" s="4">
        <v>102.23265082939</v>
      </c>
      <c r="M57" s="2">
        <v>82.867244788750497</v>
      </c>
    </row>
    <row r="58" spans="1:13" x14ac:dyDescent="0.25">
      <c r="A58" s="1"/>
      <c r="B58" s="1"/>
      <c r="C58" s="1"/>
      <c r="D58" s="1"/>
      <c r="E58" s="2">
        <f>IF(E57&lt;E$14,0,IF(E57&lt;E$38,0,(E57-E$38)*10))</f>
        <v>1.5812787111098758</v>
      </c>
      <c r="F58" s="2">
        <f t="shared" ref="F58:K58" si="19">IF(F57&lt;F$14,0,IF(F57&lt;F$38,0,(F57-F$38)*10))</f>
        <v>1.6011818800512185</v>
      </c>
      <c r="G58" s="2">
        <f t="shared" si="19"/>
        <v>1.3426732907387475</v>
      </c>
      <c r="H58" s="2">
        <f t="shared" si="19"/>
        <v>1.1852608652044951</v>
      </c>
      <c r="I58" s="2">
        <f t="shared" si="19"/>
        <v>1.3270776899909302</v>
      </c>
      <c r="J58" s="2">
        <f t="shared" si="19"/>
        <v>0.98678741617063814</v>
      </c>
      <c r="K58" s="2">
        <f t="shared" si="19"/>
        <v>0.97635449185528644</v>
      </c>
      <c r="L58" s="4"/>
      <c r="M58" s="2"/>
    </row>
    <row r="59" spans="1:13" x14ac:dyDescent="0.25">
      <c r="A59" s="1"/>
      <c r="B59" s="1" t="b">
        <v>0</v>
      </c>
      <c r="C59" s="1" t="s">
        <v>81</v>
      </c>
      <c r="D59" s="1" t="s">
        <v>145</v>
      </c>
      <c r="E59" s="2">
        <v>-8.1576503599042408E-3</v>
      </c>
      <c r="F59" s="4">
        <v>-6.0454656011183798E-3</v>
      </c>
      <c r="G59" s="2">
        <v>-1.32984308454707E-2</v>
      </c>
      <c r="H59" s="4">
        <v>-1.5885708530066801E-2</v>
      </c>
      <c r="I59" s="2">
        <v>-2.4226284325768701E-2</v>
      </c>
      <c r="J59" s="4">
        <v>-2.2325991282628001E-2</v>
      </c>
      <c r="K59" s="2">
        <v>-2.6118546340918401E-2</v>
      </c>
      <c r="L59" s="4">
        <v>108.56603919392199</v>
      </c>
      <c r="M59" s="2">
        <v>87.494137634186899</v>
      </c>
    </row>
    <row r="60" spans="1:13" x14ac:dyDescent="0.25">
      <c r="A60" s="1"/>
      <c r="B60" s="1" t="b">
        <v>0</v>
      </c>
      <c r="C60" s="1" t="s">
        <v>50</v>
      </c>
      <c r="D60" s="1" t="s">
        <v>145</v>
      </c>
      <c r="E60" s="2">
        <v>97.986737820610998</v>
      </c>
      <c r="F60" s="4">
        <v>95.067953501162506</v>
      </c>
      <c r="G60" s="2">
        <v>92.381890744545103</v>
      </c>
      <c r="H60" s="4">
        <v>91.9222280675002</v>
      </c>
      <c r="I60" s="2">
        <v>92.582009579593503</v>
      </c>
      <c r="J60" s="4">
        <v>84.278596486599398</v>
      </c>
      <c r="K60" s="2">
        <v>88.446931886782593</v>
      </c>
      <c r="L60" s="4">
        <v>104.71049491781</v>
      </c>
      <c r="M60" s="2">
        <v>87.588695829671906</v>
      </c>
    </row>
    <row r="61" spans="1:13" x14ac:dyDescent="0.25">
      <c r="A61" s="1"/>
      <c r="B61" s="1" t="b">
        <v>0</v>
      </c>
      <c r="C61" s="1" t="s">
        <v>18</v>
      </c>
      <c r="D61" s="1" t="s">
        <v>145</v>
      </c>
      <c r="E61" s="2">
        <v>1.86710059936201E-2</v>
      </c>
      <c r="F61" s="4">
        <v>1.60134682000172E-2</v>
      </c>
      <c r="G61" s="2">
        <v>1.2922110209266599E-2</v>
      </c>
      <c r="H61" s="4">
        <v>4.5036620479305999E-3</v>
      </c>
      <c r="I61" s="2">
        <v>1.2216849957484101E-2</v>
      </c>
      <c r="J61" s="4">
        <v>1.4198844079292301E-2</v>
      </c>
      <c r="K61" s="2">
        <v>1.26083214469512E-2</v>
      </c>
      <c r="L61" s="4">
        <v>105.827440897079</v>
      </c>
      <c r="M61" s="2">
        <v>88.536959871714302</v>
      </c>
    </row>
    <row r="62" spans="1:13" x14ac:dyDescent="0.25">
      <c r="A62" s="1"/>
      <c r="B62" s="1" t="b">
        <v>0</v>
      </c>
      <c r="C62" s="1" t="s">
        <v>118</v>
      </c>
      <c r="D62" s="1" t="s">
        <v>53</v>
      </c>
      <c r="E62" s="2">
        <v>8740.3170139667709</v>
      </c>
      <c r="F62" s="4">
        <v>4913.3355352569597</v>
      </c>
      <c r="G62" s="2">
        <v>4027.81520671215</v>
      </c>
      <c r="H62" s="4">
        <v>4001.84280054285</v>
      </c>
      <c r="I62" s="2">
        <v>2465.5795857358198</v>
      </c>
      <c r="J62" s="4">
        <v>1720.6645283307801</v>
      </c>
      <c r="K62" s="2">
        <v>1397.4761083389101</v>
      </c>
      <c r="L62" s="4">
        <v>101.10870300833299</v>
      </c>
      <c r="M62" s="2">
        <v>88.671799507548698</v>
      </c>
    </row>
    <row r="63" spans="1:13" x14ac:dyDescent="0.25">
      <c r="A63" s="1"/>
      <c r="B63" s="1"/>
      <c r="C63" s="1"/>
      <c r="D63" s="1"/>
      <c r="E63" s="2">
        <f>IF(E62&lt;E$14,0,IF(E62&lt;E$61,0,(E62-E$61)*10))</f>
        <v>87402.983429607775</v>
      </c>
      <c r="F63" s="2">
        <f t="shared" ref="F63:K63" si="20">IF(F62&lt;F$14,0,IF(F62&lt;F$61,0,(F62-F$61)*10))</f>
        <v>49133.195217887594</v>
      </c>
      <c r="G63" s="2">
        <f t="shared" si="20"/>
        <v>40278.022846019405</v>
      </c>
      <c r="H63" s="2">
        <f t="shared" si="20"/>
        <v>40018.382968808015</v>
      </c>
      <c r="I63" s="2">
        <f t="shared" si="20"/>
        <v>24655.673688858624</v>
      </c>
      <c r="J63" s="2">
        <f t="shared" si="20"/>
        <v>17206.503294867005</v>
      </c>
      <c r="K63" s="2">
        <f t="shared" si="20"/>
        <v>13974.63500017463</v>
      </c>
      <c r="L63" s="4"/>
      <c r="M63" s="2"/>
    </row>
    <row r="64" spans="1:13" x14ac:dyDescent="0.25">
      <c r="A64" s="1"/>
      <c r="B64" s="1" t="b">
        <v>0</v>
      </c>
      <c r="C64" s="1" t="s">
        <v>167</v>
      </c>
      <c r="D64" s="1" t="s">
        <v>53</v>
      </c>
      <c r="E64" s="2">
        <v>112112.505780188</v>
      </c>
      <c r="F64" s="4">
        <v>91119.894113230301</v>
      </c>
      <c r="G64" s="2">
        <v>88190.835743989504</v>
      </c>
      <c r="H64" s="4">
        <v>89074.031252574903</v>
      </c>
      <c r="I64" s="2">
        <v>80911.593845338604</v>
      </c>
      <c r="J64" s="4">
        <v>71010.498141773394</v>
      </c>
      <c r="K64" s="2">
        <v>69343.914102908398</v>
      </c>
      <c r="L64" s="4">
        <v>101.789193043588</v>
      </c>
      <c r="M64" s="2">
        <v>87.853495540842005</v>
      </c>
    </row>
    <row r="65" spans="1:13" x14ac:dyDescent="0.25">
      <c r="A65" s="1"/>
      <c r="B65" s="1"/>
      <c r="C65" s="1"/>
      <c r="D65" s="1"/>
      <c r="E65" s="2">
        <f>IF(E64&lt;E$14,0,IF(E64&lt;E$61,0,(E64-E$61)*10))</f>
        <v>1121124.8710918201</v>
      </c>
      <c r="F65" s="2">
        <f t="shared" ref="F65:K65" si="21">IF(F64&lt;F$14,0,IF(F64&lt;F$61,0,(F64-F$61)*10))</f>
        <v>911198.78099762113</v>
      </c>
      <c r="G65" s="2">
        <f t="shared" si="21"/>
        <v>881908.22821879294</v>
      </c>
      <c r="H65" s="2">
        <f t="shared" si="21"/>
        <v>890740.26748912863</v>
      </c>
      <c r="I65" s="2">
        <f t="shared" si="21"/>
        <v>809115.81628488656</v>
      </c>
      <c r="J65" s="2">
        <f t="shared" si="21"/>
        <v>710104.83942929318</v>
      </c>
      <c r="K65" s="2">
        <f t="shared" si="21"/>
        <v>693439.01494586957</v>
      </c>
      <c r="L65" s="4"/>
      <c r="M65" s="2"/>
    </row>
    <row r="66" spans="1:13" x14ac:dyDescent="0.25">
      <c r="A66" s="1"/>
      <c r="B66" s="1" t="b">
        <v>0</v>
      </c>
      <c r="C66" s="1" t="s">
        <v>163</v>
      </c>
      <c r="D66" s="1" t="s">
        <v>53</v>
      </c>
      <c r="E66" s="2">
        <v>152562.46236068901</v>
      </c>
      <c r="F66" s="4">
        <v>149148.18126883599</v>
      </c>
      <c r="G66" s="2">
        <v>154282.01468133999</v>
      </c>
      <c r="H66" s="4">
        <v>154905.85132951499</v>
      </c>
      <c r="I66" s="2">
        <v>165225.252135544</v>
      </c>
      <c r="J66" s="4">
        <v>155569.72760300399</v>
      </c>
      <c r="K66" s="2">
        <v>160239.00827307699</v>
      </c>
      <c r="L66" s="4">
        <v>100.603106803847</v>
      </c>
      <c r="M66" s="2">
        <v>86.261864789216801</v>
      </c>
    </row>
    <row r="67" spans="1:13" x14ac:dyDescent="0.25">
      <c r="A67" s="1"/>
      <c r="B67" s="1"/>
      <c r="C67" s="1"/>
      <c r="D67" s="1"/>
      <c r="E67" s="2">
        <f>IF(E66&lt;E$14,0,IF(E66&lt;E$61,0,(E66-E$61)*10))</f>
        <v>1525624.4368968301</v>
      </c>
      <c r="F67" s="2">
        <f t="shared" ref="F67:K67" si="22">IF(F66&lt;F$14,0,IF(F66&lt;F$61,0,(F66-F$61)*10))</f>
        <v>1491481.6525536778</v>
      </c>
      <c r="G67" s="2">
        <f t="shared" si="22"/>
        <v>1542820.0175922979</v>
      </c>
      <c r="H67" s="2">
        <f t="shared" si="22"/>
        <v>1549058.4682585294</v>
      </c>
      <c r="I67" s="2">
        <f t="shared" si="22"/>
        <v>1652252.3991869404</v>
      </c>
      <c r="J67" s="2">
        <f t="shared" si="22"/>
        <v>1555697.134041599</v>
      </c>
      <c r="K67" s="2">
        <f t="shared" si="22"/>
        <v>1602389.9566475556</v>
      </c>
      <c r="L67" s="4"/>
      <c r="M67" s="2"/>
    </row>
    <row r="68" spans="1:13" x14ac:dyDescent="0.25">
      <c r="A68" s="1"/>
      <c r="B68" s="1" t="b">
        <v>0</v>
      </c>
      <c r="C68" s="1" t="s">
        <v>28</v>
      </c>
      <c r="D68" s="1" t="s">
        <v>53</v>
      </c>
      <c r="E68" s="2">
        <v>141804.125829695</v>
      </c>
      <c r="F68" s="4">
        <v>134930.26929178601</v>
      </c>
      <c r="G68" s="2">
        <v>138332.37754699899</v>
      </c>
      <c r="H68" s="4">
        <v>135541.56319149901</v>
      </c>
      <c r="I68" s="2">
        <v>144432.501363082</v>
      </c>
      <c r="J68" s="4">
        <v>135697.07918786601</v>
      </c>
      <c r="K68" s="2">
        <v>141391.466866431</v>
      </c>
      <c r="L68" s="4">
        <v>101.60376132384</v>
      </c>
      <c r="M68" s="2">
        <v>87.7646273808015</v>
      </c>
    </row>
    <row r="69" spans="1:13" x14ac:dyDescent="0.25">
      <c r="A69" s="1"/>
      <c r="B69" s="1"/>
      <c r="C69" s="1"/>
      <c r="D69" s="1"/>
      <c r="E69" s="2">
        <f>IF(E68&lt;E$14,0,IF(E68&lt;E$61,0,(E68-E$61)*10))</f>
        <v>1418041.0715868901</v>
      </c>
      <c r="F69" s="2">
        <f t="shared" ref="F69:K69" si="23">IF(F68&lt;F$14,0,IF(F68&lt;F$61,0,(F68-F$61)*10))</f>
        <v>1349302.5327831781</v>
      </c>
      <c r="G69" s="2">
        <f t="shared" si="23"/>
        <v>1383323.6462488878</v>
      </c>
      <c r="H69" s="2">
        <f t="shared" si="23"/>
        <v>1355415.5868783696</v>
      </c>
      <c r="I69" s="2">
        <f t="shared" si="23"/>
        <v>1444324.8914623205</v>
      </c>
      <c r="J69" s="2">
        <f t="shared" si="23"/>
        <v>1356970.6498902193</v>
      </c>
      <c r="K69" s="2">
        <f t="shared" si="23"/>
        <v>1413914.5425810956</v>
      </c>
      <c r="L69" s="4"/>
      <c r="M69" s="2"/>
    </row>
    <row r="70" spans="1:13" x14ac:dyDescent="0.25">
      <c r="A70" s="1"/>
      <c r="B70" s="1" t="b">
        <v>0</v>
      </c>
      <c r="C70" s="1" t="s">
        <v>169</v>
      </c>
      <c r="D70" s="1" t="s">
        <v>53</v>
      </c>
      <c r="E70" s="2">
        <v>76514.238857766395</v>
      </c>
      <c r="F70" s="4">
        <v>69030.517428601903</v>
      </c>
      <c r="G70" s="2">
        <v>68506.5711553484</v>
      </c>
      <c r="H70" s="4">
        <v>68479.287495936296</v>
      </c>
      <c r="I70" s="2">
        <v>65989.012947142095</v>
      </c>
      <c r="J70" s="4">
        <v>60419.417165332103</v>
      </c>
      <c r="K70" s="2">
        <v>63341.708249643198</v>
      </c>
      <c r="L70" s="4">
        <v>104.459365314656</v>
      </c>
      <c r="M70" s="2">
        <v>89.434172347580798</v>
      </c>
    </row>
    <row r="71" spans="1:13" x14ac:dyDescent="0.25">
      <c r="A71" s="1"/>
      <c r="B71" s="1"/>
      <c r="C71" s="1"/>
      <c r="D71" s="1"/>
      <c r="E71" s="2">
        <f>IF(E70&lt;E$14,0,IF(E70&lt;E$61,0,(E70-E$61)*10))</f>
        <v>765142.20186760405</v>
      </c>
      <c r="F71" s="2">
        <f t="shared" ref="F71:K71" si="24">IF(F70&lt;F$14,0,IF(F70&lt;F$61,0,(F70-F$61)*10))</f>
        <v>690305.01415133709</v>
      </c>
      <c r="G71" s="2">
        <f t="shared" si="24"/>
        <v>685065.58233238186</v>
      </c>
      <c r="H71" s="2">
        <f t="shared" si="24"/>
        <v>684792.82992274256</v>
      </c>
      <c r="I71" s="2">
        <f t="shared" si="24"/>
        <v>659890.0073029215</v>
      </c>
      <c r="J71" s="2">
        <f t="shared" si="24"/>
        <v>604194.02966488025</v>
      </c>
      <c r="K71" s="2">
        <f t="shared" si="24"/>
        <v>633416.95641321747</v>
      </c>
      <c r="L71" s="4"/>
      <c r="M71" s="2"/>
    </row>
    <row r="72" spans="1:13" x14ac:dyDescent="0.25">
      <c r="A72" s="1"/>
      <c r="B72" s="1" t="b">
        <v>0</v>
      </c>
      <c r="C72" s="1" t="s">
        <v>125</v>
      </c>
      <c r="D72" s="1" t="s">
        <v>53</v>
      </c>
      <c r="E72" s="2">
        <v>9758.4229602743198</v>
      </c>
      <c r="F72" s="4">
        <v>11164.205000828</v>
      </c>
      <c r="G72" s="2">
        <v>12351.5767456387</v>
      </c>
      <c r="H72" s="4">
        <v>12722.994349893501</v>
      </c>
      <c r="I72" s="2">
        <v>12919.012912345601</v>
      </c>
      <c r="J72" s="4">
        <v>11781.5091311257</v>
      </c>
      <c r="K72" s="2">
        <v>13631.024199338901</v>
      </c>
      <c r="L72" s="4">
        <v>105.793426933205</v>
      </c>
      <c r="M72" s="2">
        <v>90.574218156961606</v>
      </c>
    </row>
    <row r="73" spans="1:13" x14ac:dyDescent="0.25">
      <c r="A73" s="1"/>
      <c r="B73" s="1"/>
      <c r="C73" s="1"/>
      <c r="D73" s="1"/>
      <c r="E73" s="2">
        <f>IF(E72&lt;E$14,0,IF(E72&lt;E$61,0,(E72-E$61)*10))</f>
        <v>97584.042892683268</v>
      </c>
      <c r="F73" s="2">
        <f t="shared" ref="F73:K73" si="25">IF(F72&lt;F$14,0,IF(F72&lt;F$61,0,(F72-F$61)*10))</f>
        <v>111641.889873598</v>
      </c>
      <c r="G73" s="2">
        <f t="shared" si="25"/>
        <v>123515.63823528492</v>
      </c>
      <c r="H73" s="2">
        <f t="shared" si="25"/>
        <v>127229.89846231452</v>
      </c>
      <c r="I73" s="2">
        <f t="shared" si="25"/>
        <v>129190.00695495642</v>
      </c>
      <c r="J73" s="2">
        <f t="shared" si="25"/>
        <v>117814.94932281622</v>
      </c>
      <c r="K73" s="2">
        <f t="shared" si="25"/>
        <v>136310.11591017453</v>
      </c>
      <c r="L73" s="4"/>
      <c r="M73" s="2"/>
    </row>
    <row r="74" spans="1:13" x14ac:dyDescent="0.25">
      <c r="A74" s="1"/>
      <c r="B74" s="1" t="b">
        <v>0</v>
      </c>
      <c r="C74" s="1" t="s">
        <v>160</v>
      </c>
      <c r="D74" s="1" t="s">
        <v>53</v>
      </c>
      <c r="E74" s="2">
        <v>1628.2607063561099</v>
      </c>
      <c r="F74" s="4">
        <v>2641.5540415004798</v>
      </c>
      <c r="G74" s="2">
        <v>3269.5380454733299</v>
      </c>
      <c r="H74" s="4">
        <v>3354.78256811045</v>
      </c>
      <c r="I74" s="2">
        <v>4045.6680583730999</v>
      </c>
      <c r="J74" s="4">
        <v>3644.0560167230801</v>
      </c>
      <c r="K74" s="2">
        <v>4617.6517379278202</v>
      </c>
      <c r="L74" s="4">
        <v>104.637642978663</v>
      </c>
      <c r="M74" s="2">
        <v>88.783243990307398</v>
      </c>
    </row>
    <row r="75" spans="1:13" x14ac:dyDescent="0.25">
      <c r="A75" s="1"/>
      <c r="B75" s="1"/>
      <c r="C75" s="1"/>
      <c r="D75" s="1"/>
      <c r="E75" s="2">
        <f>IF(E74&lt;E$14,0,IF(E74&lt;E$61,0,(E74-E$61)*10))</f>
        <v>16282.420353501164</v>
      </c>
      <c r="F75" s="2">
        <f t="shared" ref="F75:K75" si="26">IF(F74&lt;F$14,0,IF(F74&lt;F$61,0,(F74-F$61)*10))</f>
        <v>26415.380280322795</v>
      </c>
      <c r="G75" s="2">
        <f t="shared" si="26"/>
        <v>32695.251233631207</v>
      </c>
      <c r="H75" s="2">
        <f t="shared" si="26"/>
        <v>33547.780644484017</v>
      </c>
      <c r="I75" s="2">
        <f t="shared" si="26"/>
        <v>40456.558415231426</v>
      </c>
      <c r="J75" s="2">
        <f t="shared" si="26"/>
        <v>36440.418178790009</v>
      </c>
      <c r="K75" s="2">
        <f t="shared" si="26"/>
        <v>46176.391296063732</v>
      </c>
      <c r="L75" s="4"/>
      <c r="M75" s="2"/>
    </row>
    <row r="76" spans="1:13" x14ac:dyDescent="0.25">
      <c r="A76" s="1"/>
      <c r="B76" s="1" t="b">
        <v>0</v>
      </c>
      <c r="C76" s="1" t="s">
        <v>140</v>
      </c>
      <c r="D76" s="1" t="s">
        <v>53</v>
      </c>
      <c r="E76" s="2">
        <v>554.06738260135398</v>
      </c>
      <c r="F76" s="4">
        <v>1188.8434222006699</v>
      </c>
      <c r="G76" s="2">
        <v>1520.4375198556099</v>
      </c>
      <c r="H76" s="4">
        <v>1571.07001745102</v>
      </c>
      <c r="I76" s="2">
        <v>2093.71738190409</v>
      </c>
      <c r="J76" s="4">
        <v>1901.4027019791899</v>
      </c>
      <c r="K76" s="2">
        <v>2389.4303315197899</v>
      </c>
      <c r="L76" s="4">
        <v>105.188001793783</v>
      </c>
      <c r="M76" s="2">
        <v>90.101719618949801</v>
      </c>
    </row>
    <row r="77" spans="1:13" x14ac:dyDescent="0.25">
      <c r="A77" s="1"/>
      <c r="B77" s="1"/>
      <c r="C77" s="1"/>
      <c r="D77" s="1"/>
      <c r="E77" s="2">
        <f>IF(E76&lt;E$14,0,IF(E76&lt;E$61,0,(E76-E$61)*10))</f>
        <v>5540.4871159536033</v>
      </c>
      <c r="F77" s="2">
        <f t="shared" ref="F77:K77" si="27">IF(F76&lt;F$14,0,IF(F76&lt;F$61,0,(F76-F$61)*10))</f>
        <v>11888.274087324698</v>
      </c>
      <c r="G77" s="2">
        <f t="shared" si="27"/>
        <v>15204.245977454008</v>
      </c>
      <c r="H77" s="2">
        <f t="shared" si="27"/>
        <v>15710.65513788972</v>
      </c>
      <c r="I77" s="2">
        <f t="shared" si="27"/>
        <v>20937.051650541325</v>
      </c>
      <c r="J77" s="2">
        <f t="shared" si="27"/>
        <v>19013.885031351107</v>
      </c>
      <c r="K77" s="2">
        <f t="shared" si="27"/>
        <v>23894.177231983431</v>
      </c>
      <c r="L77" s="4"/>
      <c r="M77" s="2"/>
    </row>
    <row r="78" spans="1:13" x14ac:dyDescent="0.25">
      <c r="A78" s="1"/>
      <c r="B78" s="1" t="b">
        <v>0</v>
      </c>
      <c r="C78" s="1" t="s">
        <v>46</v>
      </c>
      <c r="D78" s="1" t="s">
        <v>53</v>
      </c>
      <c r="E78" s="2">
        <v>253.303958854065</v>
      </c>
      <c r="F78" s="4">
        <v>796.54768289870196</v>
      </c>
      <c r="G78" s="2">
        <v>882.94038087034903</v>
      </c>
      <c r="H78" s="4">
        <v>971.40565825268197</v>
      </c>
      <c r="I78" s="2">
        <v>1383.03782576202</v>
      </c>
      <c r="J78" s="4">
        <v>1348.4641436744801</v>
      </c>
      <c r="K78" s="2">
        <v>1759.50095271953</v>
      </c>
      <c r="L78" s="4">
        <v>95.756930711038194</v>
      </c>
      <c r="M78" s="2">
        <v>83.476905767080694</v>
      </c>
    </row>
    <row r="79" spans="1:13" x14ac:dyDescent="0.25">
      <c r="A79" s="1"/>
      <c r="B79" s="1"/>
      <c r="C79" s="1"/>
      <c r="D79" s="1"/>
      <c r="E79" s="2">
        <f>IF(E78&lt;E$14,0,IF(E78&lt;E$61,0,(E78-E$61)*10))</f>
        <v>2532.852878480714</v>
      </c>
      <c r="F79" s="2">
        <f t="shared" ref="F79:K79" si="28">IF(F78&lt;F$14,0,IF(F78&lt;F$61,0,(F78-F$61)*10))</f>
        <v>7965.3166943050192</v>
      </c>
      <c r="G79" s="2">
        <f t="shared" si="28"/>
        <v>8829.2745876013978</v>
      </c>
      <c r="H79" s="2">
        <f t="shared" si="28"/>
        <v>9714.01154590634</v>
      </c>
      <c r="I79" s="2">
        <f t="shared" si="28"/>
        <v>13830.256089120627</v>
      </c>
      <c r="J79" s="2">
        <f t="shared" si="28"/>
        <v>13484.499448304006</v>
      </c>
      <c r="K79" s="2">
        <f t="shared" si="28"/>
        <v>17594.883443980831</v>
      </c>
      <c r="L79" s="4"/>
      <c r="M79" s="2"/>
    </row>
    <row r="80" spans="1:13" x14ac:dyDescent="0.25">
      <c r="A80" s="1"/>
      <c r="B80" s="1" t="b">
        <v>0</v>
      </c>
      <c r="C80" s="1" t="s">
        <v>63</v>
      </c>
      <c r="D80" s="1" t="s">
        <v>53</v>
      </c>
      <c r="E80" s="2">
        <v>88.648790768553596</v>
      </c>
      <c r="F80" s="4">
        <v>438.66773110461497</v>
      </c>
      <c r="G80" s="2">
        <v>388.61872850252303</v>
      </c>
      <c r="H80" s="4">
        <v>439.842383786921</v>
      </c>
      <c r="I80" s="2">
        <v>696.12691222504805</v>
      </c>
      <c r="J80" s="4">
        <v>645.53172863909595</v>
      </c>
      <c r="K80" s="2">
        <v>918.67638263701303</v>
      </c>
      <c r="L80" s="4">
        <v>85.392823229254105</v>
      </c>
      <c r="M80" s="2">
        <v>74.146216865883304</v>
      </c>
    </row>
    <row r="81" spans="1:13" x14ac:dyDescent="0.25">
      <c r="A81" s="1"/>
      <c r="B81" s="1"/>
      <c r="C81" s="1"/>
      <c r="D81" s="1"/>
      <c r="E81" s="2">
        <f>IF(E80&lt;E$14,0,IF(E80&lt;E$61,0,(E80-E$61)*10))</f>
        <v>886.30119762559968</v>
      </c>
      <c r="F81" s="2">
        <f t="shared" ref="F81:K81" si="29">IF(F80&lt;F$14,0,IF(F80&lt;F$61,0,(F80-F$61)*10))</f>
        <v>4386.5171763641492</v>
      </c>
      <c r="G81" s="2">
        <f t="shared" si="29"/>
        <v>3886.0580639231375</v>
      </c>
      <c r="H81" s="2">
        <f t="shared" si="29"/>
        <v>4398.3788012487312</v>
      </c>
      <c r="I81" s="2">
        <f t="shared" si="29"/>
        <v>6961.1469537509056</v>
      </c>
      <c r="J81" s="2">
        <f t="shared" si="29"/>
        <v>6455.1752979501671</v>
      </c>
      <c r="K81" s="2">
        <f t="shared" si="29"/>
        <v>9186.6377431556612</v>
      </c>
      <c r="L81" s="4"/>
      <c r="M81" s="2"/>
    </row>
    <row r="82" spans="1:13" x14ac:dyDescent="0.25">
      <c r="A82" s="1"/>
      <c r="B82" s="1" t="b">
        <v>0</v>
      </c>
      <c r="C82" s="1" t="s">
        <v>81</v>
      </c>
      <c r="D82" s="1" t="s">
        <v>145</v>
      </c>
      <c r="E82" s="2">
        <v>9.2857660534946304E-2</v>
      </c>
      <c r="F82" s="4">
        <v>9.1961747589680204E-2</v>
      </c>
      <c r="G82" s="2">
        <v>8.5915372602537204E-2</v>
      </c>
      <c r="H82" s="4">
        <v>8.4410661154155506E-2</v>
      </c>
      <c r="I82" s="2">
        <v>8.1583760800156196E-2</v>
      </c>
      <c r="J82" s="4">
        <v>6.4635755692512203E-2</v>
      </c>
      <c r="K82" s="2">
        <v>7.46693312782684E-2</v>
      </c>
      <c r="L82" s="4">
        <v>110.62172374104399</v>
      </c>
      <c r="M82" s="2">
        <v>89.822063985576506</v>
      </c>
    </row>
    <row r="83" spans="1:13" x14ac:dyDescent="0.25">
      <c r="A83" s="1"/>
      <c r="B83" s="1" t="b">
        <v>0</v>
      </c>
      <c r="C83" s="1" t="s">
        <v>50</v>
      </c>
      <c r="D83" s="1" t="s">
        <v>145</v>
      </c>
      <c r="E83" s="2">
        <v>99.364406241009803</v>
      </c>
      <c r="F83" s="4">
        <v>96.640656519904695</v>
      </c>
      <c r="G83" s="2">
        <v>93.531273819898701</v>
      </c>
      <c r="H83" s="4">
        <v>92.563308882005401</v>
      </c>
      <c r="I83" s="2">
        <v>93.759579940914506</v>
      </c>
      <c r="J83" s="4">
        <v>85.4908784206593</v>
      </c>
      <c r="K83" s="2">
        <v>90.131250753838103</v>
      </c>
      <c r="L83" s="4">
        <v>107.29276948602001</v>
      </c>
      <c r="M83" s="2">
        <v>89.672978372601406</v>
      </c>
    </row>
    <row r="84" spans="1:13" x14ac:dyDescent="0.25">
      <c r="A84" s="1"/>
      <c r="B84" s="1" t="b">
        <v>0</v>
      </c>
      <c r="C84" s="1" t="s">
        <v>18</v>
      </c>
      <c r="D84" s="1" t="s">
        <v>145</v>
      </c>
      <c r="E84" s="2">
        <v>2.1032639632951902E-2</v>
      </c>
      <c r="F84" s="4">
        <v>2.0280959231031102E-2</v>
      </c>
      <c r="G84" s="2">
        <v>1.3047526017013001E-2</v>
      </c>
      <c r="H84" s="4">
        <v>2.13265420560927E-2</v>
      </c>
      <c r="I84" s="2">
        <v>1.7370842102479401E-2</v>
      </c>
      <c r="J84" s="4">
        <v>1.4797491497533E-2</v>
      </c>
      <c r="K84" s="2">
        <v>1.72427028726257E-2</v>
      </c>
      <c r="L84" s="4">
        <v>108.265522017748</v>
      </c>
      <c r="M84" s="2">
        <v>90.538298241578502</v>
      </c>
    </row>
    <row r="85" spans="1:13" x14ac:dyDescent="0.25">
      <c r="A85" s="1"/>
      <c r="B85" s="1" t="b">
        <v>0</v>
      </c>
      <c r="C85" s="1" t="s">
        <v>95</v>
      </c>
      <c r="D85" s="1" t="s">
        <v>53</v>
      </c>
      <c r="E85" s="2">
        <v>29.8181576590028</v>
      </c>
      <c r="F85" s="4">
        <v>175.530866171051</v>
      </c>
      <c r="G85" s="2">
        <v>131.352914352364</v>
      </c>
      <c r="H85" s="4">
        <v>151.78946300845101</v>
      </c>
      <c r="I85" s="2">
        <v>261.02836985121399</v>
      </c>
      <c r="J85" s="4">
        <v>244.202399139123</v>
      </c>
      <c r="K85" s="2">
        <v>353.87363803017797</v>
      </c>
      <c r="L85" s="4">
        <v>86.199709388439501</v>
      </c>
      <c r="M85" s="2">
        <v>74.913109983706093</v>
      </c>
    </row>
    <row r="86" spans="1:13" x14ac:dyDescent="0.25">
      <c r="A86" s="1"/>
      <c r="B86" s="1"/>
      <c r="C86" s="1"/>
      <c r="D86" s="1"/>
      <c r="E86" s="2">
        <f>IF(E85&lt;E$14,0,IF(E85&lt;E$84,0,(E85-E$84)*10))</f>
        <v>297.97125019369849</v>
      </c>
      <c r="F86" s="2">
        <f t="shared" ref="F86:K86" si="30">IF(F85&lt;F$14,0,IF(F85&lt;F$84,0,(F85-F$84)*10))</f>
        <v>1755.1058521181997</v>
      </c>
      <c r="G86" s="2">
        <f t="shared" si="30"/>
        <v>1313.39866826347</v>
      </c>
      <c r="H86" s="2">
        <f t="shared" si="30"/>
        <v>1517.6813646639491</v>
      </c>
      <c r="I86" s="2">
        <f t="shared" si="30"/>
        <v>2610.1099900911149</v>
      </c>
      <c r="J86" s="2">
        <f t="shared" si="30"/>
        <v>2441.8760164762543</v>
      </c>
      <c r="K86" s="2">
        <f t="shared" si="30"/>
        <v>3538.5639532730534</v>
      </c>
      <c r="L86" s="4"/>
      <c r="M86" s="2"/>
    </row>
    <row r="87" spans="1:13" x14ac:dyDescent="0.25">
      <c r="A87" s="1"/>
      <c r="B87" s="1" t="b">
        <v>0</v>
      </c>
      <c r="C87" s="1" t="s">
        <v>155</v>
      </c>
      <c r="D87" s="1" t="s">
        <v>53</v>
      </c>
      <c r="E87" s="2">
        <v>15.0364539990198</v>
      </c>
      <c r="F87" s="4">
        <v>73.3427162749297</v>
      </c>
      <c r="G87" s="2">
        <v>48.800468384099602</v>
      </c>
      <c r="H87" s="4">
        <v>56.461949615302402</v>
      </c>
      <c r="I87" s="2">
        <v>101.25580425660399</v>
      </c>
      <c r="J87" s="4">
        <v>95.055649198857907</v>
      </c>
      <c r="K87" s="2">
        <v>139.42472309346101</v>
      </c>
      <c r="L87" s="4">
        <v>86.002685990813305</v>
      </c>
      <c r="M87" s="2">
        <v>72.174331322659199</v>
      </c>
    </row>
    <row r="88" spans="1:13" x14ac:dyDescent="0.25">
      <c r="A88" s="1"/>
      <c r="B88" s="1"/>
      <c r="C88" s="1"/>
      <c r="D88" s="1"/>
      <c r="E88" s="2">
        <f>IF(E87&lt;E$14,0,IF(E87&lt;E$84,0,(E87-E$84)*10))</f>
        <v>150.15421359386846</v>
      </c>
      <c r="F88" s="2">
        <f t="shared" ref="F88:K88" si="31">IF(F87&lt;F$14,0,IF(F87&lt;F$84,0,(F87-F$84)*10))</f>
        <v>733.22435315698669</v>
      </c>
      <c r="G88" s="2">
        <f t="shared" si="31"/>
        <v>487.87420858082589</v>
      </c>
      <c r="H88" s="2">
        <f t="shared" si="31"/>
        <v>564.40623073246309</v>
      </c>
      <c r="I88" s="2">
        <f t="shared" si="31"/>
        <v>1012.3843341450151</v>
      </c>
      <c r="J88" s="2">
        <f t="shared" si="31"/>
        <v>950.40851707360378</v>
      </c>
      <c r="K88" s="2">
        <f t="shared" si="31"/>
        <v>1394.0748039058838</v>
      </c>
      <c r="L88" s="4"/>
      <c r="M88" s="2"/>
    </row>
    <row r="89" spans="1:13" x14ac:dyDescent="0.25">
      <c r="A89" s="1"/>
      <c r="B89" s="1" t="b">
        <v>0</v>
      </c>
      <c r="C89" s="1" t="s">
        <v>144</v>
      </c>
      <c r="D89" s="1" t="s">
        <v>53</v>
      </c>
      <c r="E89" s="2">
        <v>9.8669558145128207</v>
      </c>
      <c r="F89" s="4">
        <v>35.105931491022403</v>
      </c>
      <c r="G89" s="2">
        <v>21.877034871359101</v>
      </c>
      <c r="H89" s="4">
        <v>24.898045401629801</v>
      </c>
      <c r="I89" s="2">
        <v>44.525481475094999</v>
      </c>
      <c r="J89" s="4">
        <v>42.749113977622898</v>
      </c>
      <c r="K89" s="2">
        <v>62.594842813602298</v>
      </c>
      <c r="L89" s="4">
        <v>84.415808706872198</v>
      </c>
      <c r="M89" s="2">
        <v>70.223434573908705</v>
      </c>
    </row>
    <row r="90" spans="1:13" x14ac:dyDescent="0.25">
      <c r="A90" s="1"/>
      <c r="B90" s="1"/>
      <c r="C90" s="1"/>
      <c r="D90" s="1"/>
      <c r="E90" s="2">
        <f>IF(E89&lt;E$14,0,IF(E89&lt;E$84,0,(E89-E$84)*10))</f>
        <v>98.459231748798686</v>
      </c>
      <c r="F90" s="2">
        <f t="shared" ref="F90:K90" si="32">IF(F89&lt;F$14,0,IF(F89&lt;F$84,0,(F89-F$84)*10))</f>
        <v>350.85650531791373</v>
      </c>
      <c r="G90" s="2">
        <f t="shared" si="32"/>
        <v>218.63987345342088</v>
      </c>
      <c r="H90" s="2">
        <f t="shared" si="32"/>
        <v>248.76718859573708</v>
      </c>
      <c r="I90" s="2">
        <f t="shared" si="32"/>
        <v>445.08110632992521</v>
      </c>
      <c r="J90" s="2">
        <f t="shared" si="32"/>
        <v>427.34316486125363</v>
      </c>
      <c r="K90" s="2">
        <f t="shared" si="32"/>
        <v>625.77600110729668</v>
      </c>
      <c r="L90" s="4"/>
      <c r="M90" s="2"/>
    </row>
    <row r="91" spans="1:13" x14ac:dyDescent="0.25">
      <c r="A91" s="1"/>
      <c r="B91" s="1" t="b">
        <v>0</v>
      </c>
      <c r="C91" s="1" t="s">
        <v>124</v>
      </c>
      <c r="D91" s="1" t="s">
        <v>53</v>
      </c>
      <c r="E91" s="2">
        <v>9.0724405043514391</v>
      </c>
      <c r="F91" s="4">
        <v>20.6655168795875</v>
      </c>
      <c r="G91" s="2">
        <v>13.320738820884401</v>
      </c>
      <c r="H91" s="4">
        <v>14.7429728328826</v>
      </c>
      <c r="I91" s="2">
        <v>24.0896894481624</v>
      </c>
      <c r="J91" s="4">
        <v>23.569382675553701</v>
      </c>
      <c r="K91" s="2">
        <v>33.104298080964099</v>
      </c>
      <c r="L91" s="4">
        <v>84.841597965484894</v>
      </c>
      <c r="M91" s="2">
        <v>70.688956343056802</v>
      </c>
    </row>
    <row r="92" spans="1:13" x14ac:dyDescent="0.25">
      <c r="A92" s="1"/>
      <c r="B92" s="1"/>
      <c r="C92" s="1"/>
      <c r="D92" s="1"/>
      <c r="E92" s="2">
        <f>IF(E91&lt;E$14,0,IF(E91&lt;E$84,0,(E91-E$84)*10))</f>
        <v>90.51407864718486</v>
      </c>
      <c r="F92" s="2">
        <f t="shared" ref="F92:K92" si="33">IF(F91&lt;F$14,0,IF(F91&lt;F$84,0,(F91-F$84)*10))</f>
        <v>206.4523592035647</v>
      </c>
      <c r="G92" s="2">
        <f t="shared" si="33"/>
        <v>133.07691294867388</v>
      </c>
      <c r="H92" s="2">
        <f t="shared" si="33"/>
        <v>147.21646290826507</v>
      </c>
      <c r="I92" s="2">
        <f t="shared" si="33"/>
        <v>240.7231860605992</v>
      </c>
      <c r="J92" s="2">
        <f t="shared" si="33"/>
        <v>235.54585184056168</v>
      </c>
      <c r="K92" s="2">
        <f t="shared" si="33"/>
        <v>330.87055378091469</v>
      </c>
      <c r="L92" s="4"/>
      <c r="M92" s="2"/>
    </row>
    <row r="93" spans="1:13" x14ac:dyDescent="0.25">
      <c r="A93" s="1"/>
      <c r="B93" s="1" t="b">
        <v>0</v>
      </c>
      <c r="C93" s="1" t="s">
        <v>82</v>
      </c>
      <c r="D93" s="1" t="s">
        <v>53</v>
      </c>
      <c r="E93" s="2">
        <v>8.5881003604266102</v>
      </c>
      <c r="F93" s="4">
        <v>14.0072978752879</v>
      </c>
      <c r="G93" s="2">
        <v>9.4826969560589003</v>
      </c>
      <c r="H93" s="4">
        <v>10.2087353025365</v>
      </c>
      <c r="I93" s="2">
        <v>15.0888668883169</v>
      </c>
      <c r="J93" s="4">
        <v>14.9007233161808</v>
      </c>
      <c r="K93" s="2">
        <v>20.342511878583501</v>
      </c>
      <c r="L93" s="4">
        <v>85.378690749255597</v>
      </c>
      <c r="M93" s="2">
        <v>70.513083279809905</v>
      </c>
    </row>
    <row r="94" spans="1:13" x14ac:dyDescent="0.25">
      <c r="A94" s="1"/>
      <c r="B94" s="1"/>
      <c r="C94" s="1"/>
      <c r="D94" s="1"/>
      <c r="E94" s="2">
        <f>IF(E93&lt;E$14,0,IF(E93&lt;E$84,0,(E93-E$84)*10))</f>
        <v>85.670677207936578</v>
      </c>
      <c r="F94" s="2">
        <f t="shared" ref="F94:K94" si="34">IF(F93&lt;F$14,0,IF(F93&lt;F$84,0,(F93-F$84)*10))</f>
        <v>139.87016916056871</v>
      </c>
      <c r="G94" s="2">
        <f t="shared" si="34"/>
        <v>94.696494300418863</v>
      </c>
      <c r="H94" s="2">
        <f t="shared" si="34"/>
        <v>101.87408760480407</v>
      </c>
      <c r="I94" s="2">
        <f t="shared" si="34"/>
        <v>150.71496046214421</v>
      </c>
      <c r="J94" s="2">
        <f t="shared" si="34"/>
        <v>148.85925824683267</v>
      </c>
      <c r="K94" s="2">
        <f t="shared" si="34"/>
        <v>203.25269175710875</v>
      </c>
      <c r="L94" s="4"/>
      <c r="M94" s="2"/>
    </row>
    <row r="95" spans="1:13" x14ac:dyDescent="0.25">
      <c r="A95" s="1"/>
      <c r="B95" s="1" t="b">
        <v>0</v>
      </c>
      <c r="C95" s="1" t="s">
        <v>58</v>
      </c>
      <c r="D95" s="1" t="s">
        <v>53</v>
      </c>
      <c r="E95" s="2">
        <v>5.7238771035900804</v>
      </c>
      <c r="F95" s="4">
        <v>8.5621830579986895</v>
      </c>
      <c r="G95" s="2">
        <v>5.5391572867874199</v>
      </c>
      <c r="H95" s="4">
        <v>5.8495853234980597</v>
      </c>
      <c r="I95" s="2">
        <v>8.9734079545154604</v>
      </c>
      <c r="J95" s="4">
        <v>8.7458808479297101</v>
      </c>
      <c r="K95" s="2">
        <v>11.9645424726631</v>
      </c>
      <c r="L95" s="4">
        <v>87.669288259269507</v>
      </c>
      <c r="M95" s="2">
        <v>73.022422332478399</v>
      </c>
    </row>
    <row r="96" spans="1:13" x14ac:dyDescent="0.25">
      <c r="A96" s="1"/>
      <c r="B96" s="1"/>
      <c r="C96" s="1"/>
      <c r="D96" s="1"/>
      <c r="E96" s="2">
        <f>IF(E95&lt;E$14,0,IF(E95&lt;E$84,0,(E95-E$84)*10))</f>
        <v>57.028444639571283</v>
      </c>
      <c r="F96" s="2">
        <f t="shared" ref="F96:K96" si="35">IF(F95&lt;F$14,0,IF(F95&lt;F$84,0,(F95-F$84)*10))</f>
        <v>85.419020987676589</v>
      </c>
      <c r="G96" s="2">
        <f t="shared" si="35"/>
        <v>55.261097607704066</v>
      </c>
      <c r="H96" s="2">
        <f t="shared" si="35"/>
        <v>58.282587814419671</v>
      </c>
      <c r="I96" s="2">
        <f t="shared" si="35"/>
        <v>89.560371124129802</v>
      </c>
      <c r="J96" s="2">
        <f t="shared" si="35"/>
        <v>87.310833564321783</v>
      </c>
      <c r="K96" s="2">
        <f t="shared" si="35"/>
        <v>119.47299769790474</v>
      </c>
      <c r="L96" s="4"/>
      <c r="M96" s="2"/>
    </row>
    <row r="97" spans="1:13" x14ac:dyDescent="0.25">
      <c r="A97" s="1"/>
      <c r="B97" s="1" t="b">
        <v>0</v>
      </c>
      <c r="C97" s="1" t="s">
        <v>102</v>
      </c>
      <c r="D97" s="1" t="s">
        <v>53</v>
      </c>
      <c r="E97" s="2">
        <v>10.7228668437383</v>
      </c>
      <c r="F97" s="4">
        <v>11.8424380362161</v>
      </c>
      <c r="G97" s="2">
        <v>9.6216324114292497</v>
      </c>
      <c r="H97" s="4">
        <v>9.8494396984093804</v>
      </c>
      <c r="I97" s="2">
        <v>11.580025495874301</v>
      </c>
      <c r="J97" s="4">
        <v>11.187273732151899</v>
      </c>
      <c r="K97" s="2">
        <v>13.618964480489099</v>
      </c>
      <c r="L97" s="4">
        <v>85.457350236107203</v>
      </c>
      <c r="M97" s="2">
        <v>70.182409501907998</v>
      </c>
    </row>
    <row r="98" spans="1:13" x14ac:dyDescent="0.25">
      <c r="A98" s="1"/>
      <c r="B98" s="1"/>
      <c r="C98" s="1"/>
      <c r="D98" s="1"/>
      <c r="E98" s="2">
        <f>IF(E97&lt;E$14,0,IF(E97&lt;E$84,0,(E97-E$84)*10))</f>
        <v>107.01834204105347</v>
      </c>
      <c r="F98" s="2">
        <f t="shared" ref="F98:K98" si="36">IF(F97&lt;F$14,0,IF(F97&lt;F$84,0,(F97-F$84)*10))</f>
        <v>118.2215707698507</v>
      </c>
      <c r="G98" s="2">
        <f t="shared" si="36"/>
        <v>96.085848854122361</v>
      </c>
      <c r="H98" s="2">
        <f t="shared" si="36"/>
        <v>98.281131563532881</v>
      </c>
      <c r="I98" s="2">
        <f t="shared" si="36"/>
        <v>115.62654653771821</v>
      </c>
      <c r="J98" s="2">
        <f t="shared" si="36"/>
        <v>111.72476240654368</v>
      </c>
      <c r="K98" s="2">
        <f t="shared" si="36"/>
        <v>136.01721777616473</v>
      </c>
      <c r="L98" s="4"/>
      <c r="M98" s="2"/>
    </row>
    <row r="99" spans="1:13" x14ac:dyDescent="0.25">
      <c r="A99" s="1"/>
      <c r="B99" s="1" t="b">
        <v>0</v>
      </c>
      <c r="C99" s="1" t="s">
        <v>154</v>
      </c>
      <c r="D99" s="1" t="s">
        <v>53</v>
      </c>
      <c r="E99" s="2">
        <v>5.3452025239156997</v>
      </c>
      <c r="F99" s="4">
        <v>6.2189106513646202</v>
      </c>
      <c r="G99" s="2">
        <v>4.4461475882124404</v>
      </c>
      <c r="H99" s="4">
        <v>4.6445896515663199</v>
      </c>
      <c r="I99" s="2">
        <v>6.0189721941816599</v>
      </c>
      <c r="J99" s="4">
        <v>5.7812059768247801</v>
      </c>
      <c r="K99" s="2">
        <v>7.4040395972475297</v>
      </c>
      <c r="L99" s="4">
        <v>82.675488050619293</v>
      </c>
      <c r="M99" s="2">
        <v>67.765339261887902</v>
      </c>
    </row>
    <row r="100" spans="1:13" x14ac:dyDescent="0.25">
      <c r="A100" s="1"/>
      <c r="B100" s="1"/>
      <c r="C100" s="1"/>
      <c r="D100" s="1"/>
      <c r="E100" s="2">
        <f>IF(E99&lt;E$14,0,IF(E99&lt;E$84,0,(E99-E$84)*10))</f>
        <v>53.241698842827475</v>
      </c>
      <c r="F100" s="2">
        <f t="shared" ref="F100:K100" si="37">IF(F99&lt;F$14,0,IF(F99&lt;F$84,0,(F99-F$84)*10))</f>
        <v>61.986296921335892</v>
      </c>
      <c r="G100" s="2">
        <f t="shared" si="37"/>
        <v>44.331000621954274</v>
      </c>
      <c r="H100" s="2">
        <f t="shared" si="37"/>
        <v>46.232631095102271</v>
      </c>
      <c r="I100" s="2">
        <f t="shared" si="37"/>
        <v>60.016013520791809</v>
      </c>
      <c r="J100" s="2">
        <f t="shared" si="37"/>
        <v>57.66408485327247</v>
      </c>
      <c r="K100" s="2">
        <f t="shared" si="37"/>
        <v>73.867968943749048</v>
      </c>
      <c r="L100" s="4"/>
      <c r="M100" s="2"/>
    </row>
    <row r="101" spans="1:13" x14ac:dyDescent="0.25">
      <c r="A101" s="1"/>
      <c r="B101" s="1" t="b">
        <v>0</v>
      </c>
      <c r="C101" s="1" t="s">
        <v>9</v>
      </c>
      <c r="D101" s="1" t="s">
        <v>53</v>
      </c>
      <c r="E101" s="2">
        <v>3.8127280429799502</v>
      </c>
      <c r="F101" s="4">
        <v>4.2092425577145001</v>
      </c>
      <c r="G101" s="2">
        <v>2.7714507818823702</v>
      </c>
      <c r="H101" s="4">
        <v>2.71907708364775</v>
      </c>
      <c r="I101" s="2">
        <v>3.92413317754046</v>
      </c>
      <c r="J101" s="4">
        <v>3.81520936794512</v>
      </c>
      <c r="K101" s="2">
        <v>4.9567061788610003</v>
      </c>
      <c r="L101" s="4">
        <v>82.545286577890806</v>
      </c>
      <c r="M101" s="2">
        <v>67.258992950622599</v>
      </c>
    </row>
    <row r="102" spans="1:13" x14ac:dyDescent="0.25">
      <c r="A102" s="1"/>
      <c r="B102" s="1"/>
      <c r="C102" s="1"/>
      <c r="D102" s="1"/>
      <c r="E102" s="2">
        <f>IF(E101&lt;E$14,0,IF(E101&lt;E$84,0,(E101-E$84)*10))</f>
        <v>37.916954033469985</v>
      </c>
      <c r="F102" s="2">
        <f t="shared" ref="F102:K102" si="38">IF(F101&lt;F$14,0,IF(F101&lt;F$84,0,(F101-F$84)*10))</f>
        <v>41.889615984834691</v>
      </c>
      <c r="G102" s="2">
        <f t="shared" si="38"/>
        <v>27.584032558653572</v>
      </c>
      <c r="H102" s="2">
        <f t="shared" si="38"/>
        <v>26.977505415916575</v>
      </c>
      <c r="I102" s="2">
        <f t="shared" si="38"/>
        <v>39.067623354379805</v>
      </c>
      <c r="J102" s="2">
        <f t="shared" si="38"/>
        <v>38.004118764475869</v>
      </c>
      <c r="K102" s="2">
        <f t="shared" si="38"/>
        <v>49.394634759883751</v>
      </c>
      <c r="L102" s="4"/>
      <c r="M102" s="2"/>
    </row>
    <row r="103" spans="1:13" x14ac:dyDescent="0.25">
      <c r="A103" s="1"/>
      <c r="B103" s="1" t="b">
        <v>0</v>
      </c>
      <c r="C103" s="1" t="s">
        <v>91</v>
      </c>
      <c r="D103" s="1" t="s">
        <v>53</v>
      </c>
      <c r="E103" s="2">
        <v>4.86619733918244</v>
      </c>
      <c r="F103" s="4">
        <v>5.0243961259246204</v>
      </c>
      <c r="G103" s="2">
        <v>3.8390546697413201</v>
      </c>
      <c r="H103" s="4">
        <v>3.8984017355564999</v>
      </c>
      <c r="I103" s="2">
        <v>4.7221945561179002</v>
      </c>
      <c r="J103" s="4">
        <v>4.5230489476164104</v>
      </c>
      <c r="K103" s="2">
        <v>5.6276874877168499</v>
      </c>
      <c r="L103" s="4">
        <v>96.700001522139502</v>
      </c>
      <c r="M103" s="2">
        <v>77.112906094946993</v>
      </c>
    </row>
    <row r="104" spans="1:13" x14ac:dyDescent="0.25">
      <c r="A104" s="1"/>
      <c r="B104" s="1"/>
      <c r="C104" s="1"/>
      <c r="D104" s="1"/>
      <c r="E104" s="2">
        <f>IF(E103&lt;E$14,0,IF(E103&lt;E$84,0,(E103-E$84)*10))</f>
        <v>48.451646995494883</v>
      </c>
      <c r="F104" s="2">
        <f t="shared" ref="F104:K104" si="39">IF(F103&lt;F$14,0,IF(F103&lt;F$84,0,(F103-F$84)*10))</f>
        <v>50.041151666935889</v>
      </c>
      <c r="G104" s="2">
        <f t="shared" si="39"/>
        <v>38.26007143724307</v>
      </c>
      <c r="H104" s="2">
        <f t="shared" si="39"/>
        <v>38.770751935004071</v>
      </c>
      <c r="I104" s="2">
        <f t="shared" si="39"/>
        <v>47.048237140154214</v>
      </c>
      <c r="J104" s="2">
        <f t="shared" si="39"/>
        <v>45.082514561188773</v>
      </c>
      <c r="K104" s="2">
        <f t="shared" si="39"/>
        <v>56.104447848442248</v>
      </c>
      <c r="L104" s="4"/>
      <c r="M104" s="2"/>
    </row>
    <row r="105" spans="1:13" x14ac:dyDescent="0.25">
      <c r="A105" s="1"/>
      <c r="B105" s="1" t="b">
        <v>0</v>
      </c>
      <c r="C105" s="1" t="s">
        <v>81</v>
      </c>
      <c r="D105" s="1" t="s">
        <v>145</v>
      </c>
      <c r="E105" s="2">
        <v>8.5497069139193305E-2</v>
      </c>
      <c r="F105" s="4">
        <v>7.4640828277719201E-2</v>
      </c>
      <c r="G105" s="2">
        <v>7.0660428544647796E-2</v>
      </c>
      <c r="H105" s="4">
        <v>7.19868551396107E-2</v>
      </c>
      <c r="I105" s="2">
        <v>5.48688307317583E-2</v>
      </c>
      <c r="J105" s="4">
        <v>5.4128200977331599E-2</v>
      </c>
      <c r="K105" s="2">
        <v>6.1187759969341199E-2</v>
      </c>
      <c r="L105" s="4">
        <v>118.059178442758</v>
      </c>
      <c r="M105" s="2">
        <v>90.0892951215842</v>
      </c>
    </row>
    <row r="106" spans="1:13" x14ac:dyDescent="0.25">
      <c r="A106" s="1"/>
      <c r="B106" s="1" t="b">
        <v>0</v>
      </c>
      <c r="C106" s="1" t="s">
        <v>50</v>
      </c>
      <c r="D106" s="1" t="s">
        <v>145</v>
      </c>
      <c r="E106" s="2">
        <v>98.705365634081005</v>
      </c>
      <c r="F106" s="4">
        <v>95.200796746778593</v>
      </c>
      <c r="G106" s="2">
        <v>91.473280915360505</v>
      </c>
      <c r="H106" s="4">
        <v>90.348404374442495</v>
      </c>
      <c r="I106" s="2">
        <v>91.113116050925697</v>
      </c>
      <c r="J106" s="4">
        <v>82.4768799866319</v>
      </c>
      <c r="K106" s="2">
        <v>86.950524925852505</v>
      </c>
      <c r="L106" s="4">
        <v>110.215757422479</v>
      </c>
      <c r="M106" s="2">
        <v>86.582119368588195</v>
      </c>
    </row>
    <row r="107" spans="1:13" x14ac:dyDescent="0.25">
      <c r="A107" s="1"/>
      <c r="B107" s="1" t="b">
        <v>0</v>
      </c>
      <c r="C107" s="1" t="s">
        <v>18</v>
      </c>
      <c r="D107" s="1" t="s">
        <v>145</v>
      </c>
      <c r="E107" s="2">
        <v>8.7854617744474398E-3</v>
      </c>
      <c r="F107" s="4">
        <v>5.7497428708377001E-3</v>
      </c>
      <c r="G107" s="2">
        <v>2.6886454864552801E-3</v>
      </c>
      <c r="H107" s="4">
        <v>5.4967899041834297E-3</v>
      </c>
      <c r="I107" s="2">
        <v>-8.4798684373851201E-4</v>
      </c>
      <c r="J107" s="4">
        <v>5.3688495757945303E-3</v>
      </c>
      <c r="K107" s="2">
        <v>2.13951091721978E-3</v>
      </c>
      <c r="L107" s="4">
        <v>108.811220744186</v>
      </c>
      <c r="M107" s="2">
        <v>87.040129622516702</v>
      </c>
    </row>
    <row r="108" spans="1:13" x14ac:dyDescent="0.25">
      <c r="A108" s="1"/>
      <c r="B108" s="1" t="b">
        <v>0</v>
      </c>
      <c r="C108" s="1" t="s">
        <v>7</v>
      </c>
      <c r="D108" s="1" t="s">
        <v>53</v>
      </c>
      <c r="E108" s="2">
        <v>7.20370521507113</v>
      </c>
      <c r="F108" s="4">
        <v>6.9107842870993403</v>
      </c>
      <c r="G108" s="2">
        <v>5.8179383106848599</v>
      </c>
      <c r="H108" s="4">
        <v>5.87189981798545</v>
      </c>
      <c r="I108" s="2">
        <v>6.5089144089422097</v>
      </c>
      <c r="J108" s="4">
        <v>6.1745015834636403</v>
      </c>
      <c r="K108" s="2">
        <v>7.1487161752232602</v>
      </c>
      <c r="L108" s="4">
        <v>93.015604271826007</v>
      </c>
      <c r="M108" s="2">
        <v>77.4169595308135</v>
      </c>
    </row>
    <row r="109" spans="1:13" x14ac:dyDescent="0.25">
      <c r="A109" s="1"/>
      <c r="B109" s="1"/>
      <c r="C109" s="1"/>
      <c r="D109" s="1"/>
      <c r="E109" s="2">
        <f>IF(E108&lt;E$14,0,IF(E108&lt;E$107,0,(E108-E$107)*10))</f>
        <v>71.949197532966821</v>
      </c>
      <c r="F109" s="2">
        <f t="shared" ref="F109:K109" si="40">IF(F108&lt;F$14,0,IF(F108&lt;F$107,0,(F108-F$107)*10))</f>
        <v>69.050345442285021</v>
      </c>
      <c r="G109" s="2">
        <f t="shared" si="40"/>
        <v>58.152496651984045</v>
      </c>
      <c r="H109" s="2">
        <f t="shared" si="40"/>
        <v>58.664030280812661</v>
      </c>
      <c r="I109" s="2">
        <f t="shared" si="40"/>
        <v>65.097623957859483</v>
      </c>
      <c r="J109" s="2">
        <f t="shared" si="40"/>
        <v>61.691327338878459</v>
      </c>
      <c r="K109" s="2">
        <f t="shared" si="40"/>
        <v>71.465766643060405</v>
      </c>
      <c r="L109" s="4"/>
      <c r="M109" s="2"/>
    </row>
    <row r="110" spans="1:13" x14ac:dyDescent="0.25">
      <c r="A110" s="1"/>
      <c r="B110" s="1" t="b">
        <v>0</v>
      </c>
      <c r="C110" s="1" t="s">
        <v>132</v>
      </c>
      <c r="D110" s="1" t="s">
        <v>53</v>
      </c>
      <c r="E110" s="2">
        <v>4.1322740550060599</v>
      </c>
      <c r="F110" s="4">
        <v>4.0056992423456999</v>
      </c>
      <c r="G110" s="2">
        <v>3.09606501994323</v>
      </c>
      <c r="H110" s="4">
        <v>3.2483044950502702</v>
      </c>
      <c r="I110" s="2">
        <v>3.63822718058384</v>
      </c>
      <c r="J110" s="4">
        <v>3.5767159656232401</v>
      </c>
      <c r="K110" s="2">
        <v>4.29286302369173</v>
      </c>
      <c r="L110" s="4">
        <v>91.823827572035199</v>
      </c>
      <c r="M110" s="2">
        <v>74.410933022935296</v>
      </c>
    </row>
    <row r="111" spans="1:13" x14ac:dyDescent="0.25">
      <c r="A111" s="1"/>
      <c r="B111" s="1"/>
      <c r="C111" s="1"/>
      <c r="D111" s="1"/>
      <c r="E111" s="2">
        <f>IF(E110&lt;E$14,0,IF(E110&lt;E$107,0,(E110-E$107)*10))</f>
        <v>41.234885932316125</v>
      </c>
      <c r="F111" s="2">
        <f t="shared" ref="F111:K111" si="41">IF(F110&lt;F$14,0,IF(F110&lt;F$107,0,(F110-F$107)*10))</f>
        <v>39.999494994748623</v>
      </c>
      <c r="G111" s="2">
        <f t="shared" si="41"/>
        <v>30.933763744567745</v>
      </c>
      <c r="H111" s="2">
        <f t="shared" si="41"/>
        <v>32.428077051460868</v>
      </c>
      <c r="I111" s="2">
        <f t="shared" si="41"/>
        <v>36.390751674275784</v>
      </c>
      <c r="J111" s="2">
        <f t="shared" si="41"/>
        <v>35.713471160474455</v>
      </c>
      <c r="K111" s="2">
        <f t="shared" si="41"/>
        <v>42.907235127745096</v>
      </c>
      <c r="L111" s="4"/>
      <c r="M111" s="2"/>
    </row>
    <row r="112" spans="1:13" x14ac:dyDescent="0.25">
      <c r="A112" s="1"/>
      <c r="B112" s="1" t="b">
        <v>0</v>
      </c>
      <c r="C112" s="1" t="s">
        <v>168</v>
      </c>
      <c r="D112" s="1" t="s">
        <v>53</v>
      </c>
      <c r="E112" s="2">
        <v>3.5029808330489298</v>
      </c>
      <c r="F112" s="4">
        <v>3.3876292681295399</v>
      </c>
      <c r="G112" s="2">
        <v>2.5174500079916502</v>
      </c>
      <c r="H112" s="4">
        <v>2.69400610244245</v>
      </c>
      <c r="I112" s="2">
        <v>3.16899536979163</v>
      </c>
      <c r="J112" s="4">
        <v>2.9502474273664099</v>
      </c>
      <c r="K112" s="2">
        <v>3.6209765948164701</v>
      </c>
      <c r="L112" s="4">
        <v>89.0075533246454</v>
      </c>
      <c r="M112" s="2">
        <v>72.134100014780699</v>
      </c>
    </row>
    <row r="113" spans="1:13" x14ac:dyDescent="0.25">
      <c r="A113" s="1"/>
      <c r="B113" s="1"/>
      <c r="C113" s="1"/>
      <c r="D113" s="1"/>
      <c r="E113" s="2">
        <f>IF(E112&lt;E$14,0,IF(E112&lt;E$107,0,(E112-E$107)*10))</f>
        <v>34.941953712744819</v>
      </c>
      <c r="F113" s="2">
        <f t="shared" ref="F113:K113" si="42">IF(F112&lt;F$14,0,IF(F112&lt;F$107,0,(F112-F$107)*10))</f>
        <v>33.818795252587023</v>
      </c>
      <c r="G113" s="2">
        <f t="shared" si="42"/>
        <v>25.147613625051946</v>
      </c>
      <c r="H113" s="2">
        <f t="shared" si="42"/>
        <v>26.885093125382667</v>
      </c>
      <c r="I113" s="2">
        <f t="shared" si="42"/>
        <v>31.698433566353685</v>
      </c>
      <c r="J113" s="2">
        <f t="shared" si="42"/>
        <v>29.448785777906153</v>
      </c>
      <c r="K113" s="2">
        <f t="shared" si="42"/>
        <v>36.188370838992505</v>
      </c>
      <c r="L113" s="4"/>
      <c r="M113" s="2"/>
    </row>
    <row r="114" spans="1:13" x14ac:dyDescent="0.25">
      <c r="A114" s="1"/>
      <c r="B114" s="1" t="b">
        <v>0</v>
      </c>
      <c r="C114" s="1" t="s">
        <v>170</v>
      </c>
      <c r="D114" s="1" t="s">
        <v>53</v>
      </c>
      <c r="E114" s="2">
        <v>2.6010735443295898</v>
      </c>
      <c r="F114" s="4">
        <v>2.46100174099863</v>
      </c>
      <c r="G114" s="2">
        <v>1.6891616140339101</v>
      </c>
      <c r="H114" s="4">
        <v>1.70451160077313</v>
      </c>
      <c r="I114" s="2">
        <v>2.1105597963004201</v>
      </c>
      <c r="J114" s="4">
        <v>2.0646987737990599</v>
      </c>
      <c r="K114" s="2">
        <v>2.6051742614974001</v>
      </c>
      <c r="L114" s="4">
        <v>90.2426524569088</v>
      </c>
      <c r="M114" s="2">
        <v>72.333343164867898</v>
      </c>
    </row>
    <row r="115" spans="1:13" x14ac:dyDescent="0.25">
      <c r="A115" s="1"/>
      <c r="B115" s="1"/>
      <c r="C115" s="1"/>
      <c r="D115" s="1"/>
      <c r="E115" s="2">
        <f>IF(E114&lt;E$14,0,IF(E114&lt;E$107,0,(E114-E$107)*10))</f>
        <v>25.922880825551424</v>
      </c>
      <c r="F115" s="2">
        <f t="shared" ref="F115:K115" si="43">IF(F114&lt;F$14,0,IF(F114&lt;F$107,0,(F114-F$107)*10))</f>
        <v>24.552519981277925</v>
      </c>
      <c r="G115" s="2">
        <f t="shared" si="43"/>
        <v>16.864729685474551</v>
      </c>
      <c r="H115" s="2">
        <f t="shared" si="43"/>
        <v>16.990148108689468</v>
      </c>
      <c r="I115" s="2">
        <f t="shared" si="43"/>
        <v>21.114077831441588</v>
      </c>
      <c r="J115" s="2">
        <f t="shared" si="43"/>
        <v>20.593299242232654</v>
      </c>
      <c r="K115" s="2">
        <f t="shared" si="43"/>
        <v>26.030347505801803</v>
      </c>
      <c r="L115" s="4"/>
      <c r="M115" s="2"/>
    </row>
    <row r="116" spans="1:13" x14ac:dyDescent="0.25">
      <c r="A116" s="1"/>
      <c r="B116" s="1" t="b">
        <v>0</v>
      </c>
      <c r="C116" s="1" t="s">
        <v>172</v>
      </c>
      <c r="D116" s="1" t="s">
        <v>53</v>
      </c>
      <c r="E116" s="2">
        <v>3.8814622046491598</v>
      </c>
      <c r="F116" s="4">
        <v>3.5948279822896998</v>
      </c>
      <c r="G116" s="2">
        <v>2.93341133384265</v>
      </c>
      <c r="H116" s="4">
        <v>2.9896957397376398</v>
      </c>
      <c r="I116" s="2">
        <v>3.4325592716566602</v>
      </c>
      <c r="J116" s="4">
        <v>3.1997874697644302</v>
      </c>
      <c r="K116" s="2">
        <v>3.8391930985688698</v>
      </c>
      <c r="L116" s="4">
        <v>87.324511949380707</v>
      </c>
      <c r="M116" s="2">
        <v>70.319764116697996</v>
      </c>
    </row>
    <row r="117" spans="1:13" x14ac:dyDescent="0.25">
      <c r="A117" s="1"/>
      <c r="B117" s="1"/>
      <c r="C117" s="1"/>
      <c r="D117" s="1"/>
      <c r="E117" s="2">
        <f>IF(E116&lt;E$14,0,IF(E116&lt;E$107,0,(E116-E$107)*10))</f>
        <v>38.726767428747124</v>
      </c>
      <c r="F117" s="2">
        <f t="shared" ref="F117:K117" si="44">IF(F116&lt;F$14,0,IF(F116&lt;F$107,0,(F116-F$107)*10))</f>
        <v>35.890782394188619</v>
      </c>
      <c r="G117" s="2">
        <f t="shared" si="44"/>
        <v>29.307226883561945</v>
      </c>
      <c r="H117" s="2">
        <f t="shared" si="44"/>
        <v>29.841989498334563</v>
      </c>
      <c r="I117" s="2">
        <f t="shared" si="44"/>
        <v>34.334072585003987</v>
      </c>
      <c r="J117" s="2">
        <f t="shared" si="44"/>
        <v>31.944186201886357</v>
      </c>
      <c r="K117" s="2">
        <f t="shared" si="44"/>
        <v>38.370535876516499</v>
      </c>
      <c r="L117" s="4"/>
      <c r="M117" s="2"/>
    </row>
    <row r="118" spans="1:13" x14ac:dyDescent="0.25">
      <c r="A118" s="1"/>
      <c r="B118" s="1" t="b">
        <v>0</v>
      </c>
      <c r="C118" s="1" t="s">
        <v>166</v>
      </c>
      <c r="D118" s="1" t="s">
        <v>53</v>
      </c>
      <c r="E118" s="2">
        <v>3.288235396953</v>
      </c>
      <c r="F118" s="4">
        <v>2.9888394508601399</v>
      </c>
      <c r="G118" s="2">
        <v>2.3679348749674101</v>
      </c>
      <c r="H118" s="4">
        <v>2.39205678713693</v>
      </c>
      <c r="I118" s="2">
        <v>2.8013446975534602</v>
      </c>
      <c r="J118" s="4">
        <v>2.5944677195897099</v>
      </c>
      <c r="K118" s="2">
        <v>3.1124100433058599</v>
      </c>
      <c r="L118" s="4">
        <v>92.619122053342807</v>
      </c>
      <c r="M118" s="2">
        <v>74.351241960945003</v>
      </c>
    </row>
    <row r="119" spans="1:13" x14ac:dyDescent="0.25">
      <c r="A119" s="1"/>
      <c r="B119" s="1"/>
      <c r="C119" s="1"/>
      <c r="D119" s="1"/>
      <c r="E119" s="2">
        <f>IF(E118&lt;E$14,0,IF(E118&lt;E$107,0,(E118-E$107)*10))</f>
        <v>32.794499351785525</v>
      </c>
      <c r="F119" s="2">
        <f t="shared" ref="F119:K119" si="45">IF(F118&lt;F$14,0,IF(F118&lt;F$107,0,(F118-F$107)*10))</f>
        <v>29.830897079893024</v>
      </c>
      <c r="G119" s="2">
        <f t="shared" si="45"/>
        <v>23.652462294809546</v>
      </c>
      <c r="H119" s="2">
        <f t="shared" si="45"/>
        <v>23.865599972327466</v>
      </c>
      <c r="I119" s="2">
        <f t="shared" si="45"/>
        <v>28.021926843971986</v>
      </c>
      <c r="J119" s="2">
        <f t="shared" si="45"/>
        <v>25.890988700139154</v>
      </c>
      <c r="K119" s="2">
        <f t="shared" si="45"/>
        <v>31.102705323886401</v>
      </c>
      <c r="L119" s="4"/>
      <c r="M119" s="2"/>
    </row>
    <row r="120" spans="1:13" x14ac:dyDescent="0.25">
      <c r="A120" s="1"/>
      <c r="B120" s="1" t="b">
        <v>0</v>
      </c>
      <c r="C120" s="1" t="s">
        <v>29</v>
      </c>
      <c r="D120" s="1" t="s">
        <v>53</v>
      </c>
      <c r="E120" s="2">
        <v>3.0648084692720299</v>
      </c>
      <c r="F120" s="4">
        <v>2.7092649887622402</v>
      </c>
      <c r="G120" s="2">
        <v>2.2340893561342998</v>
      </c>
      <c r="H120" s="4">
        <v>2.2670668705915999</v>
      </c>
      <c r="I120" s="2">
        <v>2.4624549539704699</v>
      </c>
      <c r="J120" s="4">
        <v>2.26721619677638</v>
      </c>
      <c r="K120" s="2">
        <v>2.53795983716204</v>
      </c>
      <c r="L120" s="4">
        <v>89.860279300892998</v>
      </c>
      <c r="M120" s="2">
        <v>72.283051941166903</v>
      </c>
    </row>
    <row r="121" spans="1:13" x14ac:dyDescent="0.25">
      <c r="A121" s="1"/>
      <c r="B121" s="1"/>
      <c r="C121" s="1"/>
      <c r="D121" s="1"/>
      <c r="E121" s="2">
        <f>IF(E120&lt;E$14,0,IF(E120&lt;E$107,0,(E120-E$107)*10))</f>
        <v>30.560230074975824</v>
      </c>
      <c r="F121" s="2">
        <f t="shared" ref="F121:K121" si="46">IF(F120&lt;F$14,0,IF(F120&lt;F$107,0,(F120-F$107)*10))</f>
        <v>27.035152458914027</v>
      </c>
      <c r="G121" s="2">
        <f t="shared" si="46"/>
        <v>22.314007106478442</v>
      </c>
      <c r="H121" s="2">
        <f t="shared" si="46"/>
        <v>22.615700806874166</v>
      </c>
      <c r="I121" s="2">
        <f t="shared" si="46"/>
        <v>24.633029408142086</v>
      </c>
      <c r="J121" s="2">
        <f t="shared" si="46"/>
        <v>22.618473472005856</v>
      </c>
      <c r="K121" s="2">
        <f t="shared" si="46"/>
        <v>25.358203262448203</v>
      </c>
      <c r="L121" s="4"/>
      <c r="M121" s="2"/>
    </row>
    <row r="122" spans="1:13" x14ac:dyDescent="0.25">
      <c r="A122" s="1"/>
      <c r="B122" s="1" t="b">
        <v>0</v>
      </c>
      <c r="C122" s="1" t="s">
        <v>59</v>
      </c>
      <c r="D122" s="1" t="s">
        <v>53</v>
      </c>
      <c r="E122" s="2">
        <v>3.52365748397597</v>
      </c>
      <c r="F122" s="4">
        <v>3.2047367496211399</v>
      </c>
      <c r="G122" s="2">
        <v>2.8609323721919799</v>
      </c>
      <c r="H122" s="4">
        <v>2.89301457113883</v>
      </c>
      <c r="I122" s="2">
        <v>3.1562155597564501</v>
      </c>
      <c r="J122" s="4">
        <v>2.8903602247438398</v>
      </c>
      <c r="K122" s="2">
        <v>3.1733621314936</v>
      </c>
      <c r="L122" s="4">
        <v>87.776037074635198</v>
      </c>
      <c r="M122" s="2">
        <v>70.1195684496642</v>
      </c>
    </row>
    <row r="123" spans="1:13" x14ac:dyDescent="0.25">
      <c r="A123" s="1"/>
      <c r="B123" s="1"/>
      <c r="C123" s="1"/>
      <c r="D123" s="1"/>
      <c r="E123" s="2">
        <f>IF(E122&lt;E$14,0,IF(E122&lt;E$107,0,(E122-E$107)*10))</f>
        <v>35.148720222015221</v>
      </c>
      <c r="F123" s="2">
        <f t="shared" ref="F123:K123" si="47">IF(F122&lt;F$14,0,IF(F122&lt;F$107,0,(F122-F$107)*10))</f>
        <v>31.989870067503023</v>
      </c>
      <c r="G123" s="2">
        <f t="shared" si="47"/>
        <v>28.582437267055244</v>
      </c>
      <c r="H123" s="2">
        <f t="shared" si="47"/>
        <v>28.875177812346465</v>
      </c>
      <c r="I123" s="2">
        <f t="shared" si="47"/>
        <v>31.570635466001885</v>
      </c>
      <c r="J123" s="2">
        <f t="shared" si="47"/>
        <v>28.849913751680454</v>
      </c>
      <c r="K123" s="2">
        <f t="shared" si="47"/>
        <v>31.712226205763802</v>
      </c>
      <c r="L123" s="4"/>
      <c r="M123" s="2"/>
    </row>
    <row r="124" spans="1:13" x14ac:dyDescent="0.25">
      <c r="A124" s="1"/>
      <c r="B124" s="1" t="b">
        <v>0</v>
      </c>
      <c r="C124" s="1" t="s">
        <v>27</v>
      </c>
      <c r="D124" s="1" t="s">
        <v>53</v>
      </c>
      <c r="E124" s="2">
        <v>5.7539169905700502</v>
      </c>
      <c r="F124" s="4">
        <v>5.1508353132525704</v>
      </c>
      <c r="G124" s="2">
        <v>5.1255220099174998</v>
      </c>
      <c r="H124" s="4">
        <v>5.1073339013819901</v>
      </c>
      <c r="I124" s="2">
        <v>5.1420738220845896</v>
      </c>
      <c r="J124" s="4">
        <v>4.5801019655642401</v>
      </c>
      <c r="K124" s="2">
        <v>4.8608618412767397</v>
      </c>
      <c r="L124" s="4">
        <v>86.146926273416099</v>
      </c>
      <c r="M124" s="2">
        <v>68.354721655748506</v>
      </c>
    </row>
    <row r="125" spans="1:13" x14ac:dyDescent="0.25">
      <c r="A125" s="1"/>
      <c r="B125" s="1"/>
      <c r="C125" s="1"/>
      <c r="D125" s="1"/>
      <c r="E125" s="2">
        <f>IF(E124&lt;E$14,0,IF(E124&lt;E$107,0,(E124-E$107)*10))</f>
        <v>57.451315287956028</v>
      </c>
      <c r="F125" s="2">
        <f t="shared" ref="F125:K125" si="48">IF(F124&lt;F$14,0,IF(F124&lt;F$107,0,(F124-F$107)*10))</f>
        <v>51.450855703817325</v>
      </c>
      <c r="G125" s="2">
        <f t="shared" si="48"/>
        <v>51.228333644310446</v>
      </c>
      <c r="H125" s="2">
        <f t="shared" si="48"/>
        <v>51.018371114778063</v>
      </c>
      <c r="I125" s="2">
        <f t="shared" si="48"/>
        <v>51.429218089283282</v>
      </c>
      <c r="J125" s="2">
        <f t="shared" si="48"/>
        <v>45.747331159884453</v>
      </c>
      <c r="K125" s="2">
        <f t="shared" si="48"/>
        <v>48.587223303595195</v>
      </c>
      <c r="L125" s="4"/>
      <c r="M125" s="2"/>
    </row>
    <row r="126" spans="1:13" x14ac:dyDescent="0.25">
      <c r="A126" s="1"/>
      <c r="B126" s="1" t="b">
        <v>0</v>
      </c>
      <c r="C126" s="1" t="s">
        <v>1</v>
      </c>
      <c r="D126" s="1" t="s">
        <v>53</v>
      </c>
      <c r="E126" s="2">
        <v>1511.7021545841901</v>
      </c>
      <c r="F126" s="4">
        <v>1394.7362660870999</v>
      </c>
      <c r="G126" s="2">
        <v>1373.8974782502301</v>
      </c>
      <c r="H126" s="4">
        <v>1325.0410336356399</v>
      </c>
      <c r="I126" s="2">
        <v>1358.62448701584</v>
      </c>
      <c r="J126" s="4">
        <v>1270.0815107665201</v>
      </c>
      <c r="K126" s="2">
        <v>1287.8410788968999</v>
      </c>
      <c r="L126" s="4">
        <v>86.960837691921299</v>
      </c>
      <c r="M126" s="2">
        <v>70.3732554631234</v>
      </c>
    </row>
    <row r="127" spans="1:13" x14ac:dyDescent="0.25">
      <c r="A127" s="1"/>
      <c r="B127" s="1"/>
      <c r="C127" s="1"/>
      <c r="D127" s="1"/>
      <c r="E127" s="2">
        <f>IF(E126&lt;E$14,0,IF(E126&lt;E$107,0,(E126-E$107)*10))</f>
        <v>15116.933691224156</v>
      </c>
      <c r="F127" s="2">
        <f t="shared" ref="F127:K127" si="49">IF(F126&lt;F$14,0,IF(F126&lt;F$107,0,(F126-F$107)*10))</f>
        <v>13947.30516344229</v>
      </c>
      <c r="G127" s="2">
        <f t="shared" si="49"/>
        <v>13738.947896047437</v>
      </c>
      <c r="H127" s="2">
        <f t="shared" si="49"/>
        <v>13250.355368457358</v>
      </c>
      <c r="I127" s="2">
        <f t="shared" si="49"/>
        <v>13586.253350026838</v>
      </c>
      <c r="J127" s="2">
        <f t="shared" si="49"/>
        <v>12700.761419169445</v>
      </c>
      <c r="K127" s="2">
        <f t="shared" si="49"/>
        <v>12878.389393859827</v>
      </c>
      <c r="L127" s="4"/>
      <c r="M127" s="2"/>
    </row>
    <row r="128" spans="1:13" hidden="1" x14ac:dyDescent="0.25">
      <c r="A128" s="1"/>
      <c r="B128" s="1" t="b">
        <v>0</v>
      </c>
      <c r="C128" s="1" t="s">
        <v>81</v>
      </c>
      <c r="D128" s="1" t="s">
        <v>145</v>
      </c>
      <c r="E128" s="2">
        <v>1.77822206806706</v>
      </c>
      <c r="F128" s="4">
        <v>1.60927806040538</v>
      </c>
      <c r="G128" s="2">
        <v>1.58887826795519</v>
      </c>
      <c r="H128" s="4">
        <v>1.5495894242480499</v>
      </c>
      <c r="I128" s="2">
        <v>1.5188819493871499</v>
      </c>
      <c r="J128" s="4">
        <v>1.36852788865282</v>
      </c>
      <c r="K128" s="2">
        <v>1.4111420037627</v>
      </c>
      <c r="L128" s="4">
        <v>105.57869988209301</v>
      </c>
      <c r="M128" s="2">
        <v>80.142795658962498</v>
      </c>
    </row>
    <row r="129" spans="1:13" hidden="1" x14ac:dyDescent="0.25">
      <c r="A129" s="1"/>
      <c r="B129" s="1" t="b">
        <v>0</v>
      </c>
      <c r="C129" s="1" t="s">
        <v>50</v>
      </c>
      <c r="D129" s="1" t="s">
        <v>145</v>
      </c>
      <c r="E129" s="2">
        <v>101.880346612728</v>
      </c>
      <c r="F129" s="4">
        <v>97.551044488524397</v>
      </c>
      <c r="G129" s="2">
        <v>92.770710432375097</v>
      </c>
      <c r="H129" s="4">
        <v>92.193554118285107</v>
      </c>
      <c r="I129" s="2">
        <v>93.390921506681494</v>
      </c>
      <c r="J129" s="4">
        <v>83.866216456131994</v>
      </c>
      <c r="K129" s="2">
        <v>88.635452532747905</v>
      </c>
      <c r="L129" s="4">
        <v>106.492721245906</v>
      </c>
      <c r="M129" s="2">
        <v>83.134384015228306</v>
      </c>
    </row>
    <row r="130" spans="1:13" hidden="1" x14ac:dyDescent="0.25">
      <c r="A130" s="1"/>
      <c r="B130" s="1" t="b">
        <v>0</v>
      </c>
      <c r="C130" s="1" t="s">
        <v>18</v>
      </c>
      <c r="D130" s="1" t="s">
        <v>145</v>
      </c>
      <c r="E130" s="2">
        <v>0.60552412404698597</v>
      </c>
      <c r="F130" s="4">
        <v>0.59146195634238596</v>
      </c>
      <c r="G130" s="2">
        <v>0.56171348399213805</v>
      </c>
      <c r="H130" s="4">
        <v>0.57081276064619402</v>
      </c>
      <c r="I130" s="2">
        <v>0.56676131235609695</v>
      </c>
      <c r="J130" s="4">
        <v>0.48647773361691199</v>
      </c>
      <c r="K130" s="2">
        <v>0.52176896697026398</v>
      </c>
      <c r="L130" s="4">
        <v>114.25813847020299</v>
      </c>
      <c r="M130" s="2">
        <v>90.503121957846801</v>
      </c>
    </row>
    <row r="131" spans="1:13" hidden="1" x14ac:dyDescent="0.25">
      <c r="A131" s="1"/>
      <c r="B131" s="1" t="b">
        <v>0</v>
      </c>
      <c r="C131" s="1" t="s">
        <v>14</v>
      </c>
      <c r="D131" s="1" t="s">
        <v>53</v>
      </c>
      <c r="E131" s="2">
        <v>0.47194023601025697</v>
      </c>
      <c r="F131" s="4">
        <v>0.46185064304152601</v>
      </c>
      <c r="G131" s="2">
        <v>0.37637790668549598</v>
      </c>
      <c r="H131" s="4">
        <v>0.40412485847736901</v>
      </c>
      <c r="I131" s="2">
        <v>0.360988539638191</v>
      </c>
      <c r="J131" s="4">
        <v>0.28593572961584002</v>
      </c>
      <c r="K131" s="2">
        <v>0.29527824375721401</v>
      </c>
      <c r="L131" s="4">
        <v>93.204384698516805</v>
      </c>
      <c r="M131" s="2">
        <v>74.646772876762398</v>
      </c>
    </row>
    <row r="132" spans="1:13" hidden="1" x14ac:dyDescent="0.25">
      <c r="A132" s="1"/>
      <c r="B132" s="1" t="b">
        <v>0</v>
      </c>
      <c r="C132" s="1" t="s">
        <v>62</v>
      </c>
      <c r="D132" s="1" t="s">
        <v>53</v>
      </c>
      <c r="E132" s="2">
        <v>0.30972482097861598</v>
      </c>
      <c r="F132" s="4">
        <v>0.30511494956122798</v>
      </c>
      <c r="G132" s="2">
        <v>0.21037858317851699</v>
      </c>
      <c r="H132" s="4">
        <v>0.194169549057392</v>
      </c>
      <c r="I132" s="2">
        <v>0.24004652030251</v>
      </c>
      <c r="J132" s="4">
        <v>0.155480703444873</v>
      </c>
      <c r="K132" s="2">
        <v>0.166334676151838</v>
      </c>
      <c r="L132" s="4">
        <v>89.3570951021063</v>
      </c>
      <c r="M132" s="2">
        <v>72.439598936890803</v>
      </c>
    </row>
    <row r="133" spans="1:13" hidden="1" x14ac:dyDescent="0.25">
      <c r="A133" s="1"/>
      <c r="B133" s="1" t="b">
        <v>0</v>
      </c>
      <c r="C133" s="1" t="s">
        <v>31</v>
      </c>
      <c r="D133" s="1" t="s">
        <v>53</v>
      </c>
      <c r="E133" s="2">
        <v>0.38383843929522299</v>
      </c>
      <c r="F133" s="4">
        <v>0.321076606141801</v>
      </c>
      <c r="G133" s="2">
        <v>0.23417094066857999</v>
      </c>
      <c r="H133" s="4">
        <v>0.26477870375814699</v>
      </c>
      <c r="I133" s="2">
        <v>0.22793336460446101</v>
      </c>
      <c r="J133" s="4">
        <v>0.172766434591866</v>
      </c>
      <c r="K133" s="2">
        <v>0.18739796032358499</v>
      </c>
      <c r="L133" s="4">
        <v>88.187752397077006</v>
      </c>
      <c r="M133" s="2">
        <v>69.575397189122498</v>
      </c>
    </row>
    <row r="134" spans="1:13" hidden="1" x14ac:dyDescent="0.25">
      <c r="A134" s="1"/>
      <c r="B134" s="1" t="b">
        <v>0</v>
      </c>
      <c r="C134" s="1" t="s">
        <v>99</v>
      </c>
      <c r="D134" s="1" t="s">
        <v>53</v>
      </c>
      <c r="E134" s="2">
        <v>0.28943925273169901</v>
      </c>
      <c r="F134" s="4">
        <v>0.25035600537060498</v>
      </c>
      <c r="G134" s="2">
        <v>0.17271809974064101</v>
      </c>
      <c r="H134" s="4">
        <v>0.196693744095365</v>
      </c>
      <c r="I134" s="2">
        <v>0.19096230070959799</v>
      </c>
      <c r="J134" s="4">
        <v>0.123742363912374</v>
      </c>
      <c r="K134" s="2">
        <v>0.13209230790936799</v>
      </c>
      <c r="L134" s="4">
        <v>88.349579245510597</v>
      </c>
      <c r="M134" s="2">
        <v>69.382871790132796</v>
      </c>
    </row>
    <row r="135" spans="1:13" hidden="1" x14ac:dyDescent="0.25">
      <c r="A135" s="1"/>
      <c r="B135" s="1" t="b">
        <v>0</v>
      </c>
      <c r="C135" s="1" t="s">
        <v>4</v>
      </c>
      <c r="D135" s="1" t="s">
        <v>53</v>
      </c>
      <c r="E135" s="2">
        <v>0.29724120910642798</v>
      </c>
      <c r="F135" s="4">
        <v>0.26289502710100099</v>
      </c>
      <c r="G135" s="2">
        <v>0.16205382821060799</v>
      </c>
      <c r="H135" s="4">
        <v>0.18031945663395499</v>
      </c>
      <c r="I135" s="2">
        <v>0.19507116865440899</v>
      </c>
      <c r="J135" s="4">
        <v>0.128094710249267</v>
      </c>
      <c r="K135" s="2">
        <v>0.135683074949252</v>
      </c>
      <c r="L135" s="4">
        <v>86.720491861822495</v>
      </c>
      <c r="M135" s="2">
        <v>68.348881222891393</v>
      </c>
    </row>
    <row r="136" spans="1:13" hidden="1" x14ac:dyDescent="0.25">
      <c r="A136" s="1"/>
      <c r="B136" s="1" t="b">
        <v>0</v>
      </c>
      <c r="C136" s="1" t="s">
        <v>105</v>
      </c>
      <c r="D136" s="1" t="s">
        <v>53</v>
      </c>
      <c r="E136" s="2">
        <v>0.220986058847012</v>
      </c>
      <c r="F136" s="4">
        <v>0.210486375555757</v>
      </c>
      <c r="G136" s="2">
        <v>0.13852065240525899</v>
      </c>
      <c r="H136" s="4">
        <v>0.18145497475916</v>
      </c>
      <c r="I136" s="2">
        <v>0.15509400541155999</v>
      </c>
      <c r="J136" s="4">
        <v>9.2770047552025101E-2</v>
      </c>
      <c r="K136" s="2">
        <v>9.1059362397669097E-2</v>
      </c>
      <c r="L136" s="4">
        <v>86.144654772902598</v>
      </c>
      <c r="M136" s="2">
        <v>69.103383264995799</v>
      </c>
    </row>
    <row r="137" spans="1:13" hidden="1" x14ac:dyDescent="0.25">
      <c r="A137" s="1"/>
      <c r="B137" s="1" t="b">
        <v>0</v>
      </c>
      <c r="C137" s="1" t="s">
        <v>76</v>
      </c>
      <c r="D137" s="1" t="s">
        <v>53</v>
      </c>
      <c r="E137" s="2">
        <v>0.23064777996956101</v>
      </c>
      <c r="F137" s="4">
        <v>0.22484231115241601</v>
      </c>
      <c r="G137" s="2">
        <v>0.12884181460632399</v>
      </c>
      <c r="H137" s="4">
        <v>0.151620765124027</v>
      </c>
      <c r="I137" s="2">
        <v>0.12899706812112299</v>
      </c>
      <c r="J137" s="4">
        <v>6.7712594980327903E-2</v>
      </c>
      <c r="K137" s="2">
        <v>8.2789086223466798E-2</v>
      </c>
      <c r="L137" s="4">
        <v>89.305506281167297</v>
      </c>
      <c r="M137" s="2">
        <v>70.482109768219999</v>
      </c>
    </row>
    <row r="138" spans="1:13" hidden="1" x14ac:dyDescent="0.25">
      <c r="A138" s="1"/>
      <c r="B138" s="1" t="b">
        <v>0</v>
      </c>
      <c r="C138" s="1" t="s">
        <v>84</v>
      </c>
      <c r="D138" s="1" t="s">
        <v>53</v>
      </c>
      <c r="E138" s="2">
        <v>0.413122571539281</v>
      </c>
      <c r="F138" s="4">
        <v>0.39660944690697397</v>
      </c>
      <c r="G138" s="2">
        <v>0.27093035850228198</v>
      </c>
      <c r="H138" s="4">
        <v>0.26614426755285397</v>
      </c>
      <c r="I138" s="2">
        <v>0.22640691323671699</v>
      </c>
      <c r="J138" s="4">
        <v>0.148776395348614</v>
      </c>
      <c r="K138" s="2">
        <v>0.13584110601235599</v>
      </c>
      <c r="L138" s="4">
        <v>82.762191459392199</v>
      </c>
      <c r="M138" s="2">
        <v>65.641477133201406</v>
      </c>
    </row>
    <row r="139" spans="1:13" hidden="1" x14ac:dyDescent="0.25">
      <c r="A139" s="1"/>
      <c r="B139" s="1" t="b">
        <v>0</v>
      </c>
      <c r="C139" s="1" t="s">
        <v>165</v>
      </c>
      <c r="D139" s="1" t="s">
        <v>53</v>
      </c>
      <c r="E139" s="2">
        <v>0.25902597893468299</v>
      </c>
      <c r="F139" s="4">
        <v>0.233689844115858</v>
      </c>
      <c r="G139" s="2">
        <v>0.15361984239829801</v>
      </c>
      <c r="H139" s="4">
        <v>0.14628770366733901</v>
      </c>
      <c r="I139" s="2">
        <v>0.17459194961273899</v>
      </c>
      <c r="J139" s="4">
        <v>0.110572235633838</v>
      </c>
      <c r="K139" s="2">
        <v>0.113975491516139</v>
      </c>
      <c r="L139" s="4">
        <v>89.589385301518305</v>
      </c>
      <c r="M139" s="2">
        <v>71.271662762879004</v>
      </c>
    </row>
    <row r="140" spans="1:13" hidden="1" x14ac:dyDescent="0.25">
      <c r="A140" s="1"/>
      <c r="B140" s="1" t="b">
        <v>0</v>
      </c>
      <c r="C140" s="1" t="s">
        <v>22</v>
      </c>
      <c r="D140" s="1" t="s">
        <v>53</v>
      </c>
      <c r="E140" s="2">
        <v>0.21517010658264901</v>
      </c>
      <c r="F140" s="4">
        <v>0.20629484220275399</v>
      </c>
      <c r="G140" s="2">
        <v>0.12766731321800801</v>
      </c>
      <c r="H140" s="4">
        <v>0.15194227327818599</v>
      </c>
      <c r="I140" s="2">
        <v>0.14098690193429</v>
      </c>
      <c r="J140" s="4">
        <v>7.87579364721675E-2</v>
      </c>
      <c r="K140" s="2">
        <v>9.2378942141257206E-2</v>
      </c>
      <c r="L140" s="4">
        <v>89.724211736632398</v>
      </c>
      <c r="M140" s="2">
        <v>70.516417089123195</v>
      </c>
    </row>
    <row r="141" spans="1:13" hidden="1" x14ac:dyDescent="0.25">
      <c r="A141" s="1"/>
      <c r="B141" s="1" t="b">
        <v>0</v>
      </c>
      <c r="C141" s="1" t="s">
        <v>81</v>
      </c>
      <c r="D141" s="1" t="s">
        <v>145</v>
      </c>
      <c r="E141" s="2">
        <v>0.100342940178204</v>
      </c>
      <c r="F141" s="4">
        <v>9.0331275804189703E-2</v>
      </c>
      <c r="G141" s="2">
        <v>8.2274300515292997E-2</v>
      </c>
      <c r="H141" s="4">
        <v>9.6368763632071294E-2</v>
      </c>
      <c r="I141" s="2">
        <v>6.7689874708202494E-2</v>
      </c>
      <c r="J141" s="4">
        <v>7.1267224284640801E-2</v>
      </c>
      <c r="K141" s="2">
        <v>7.0449924269492398E-2</v>
      </c>
      <c r="L141" s="4">
        <v>101.694223246349</v>
      </c>
      <c r="M141" s="2">
        <v>77.050950716355402</v>
      </c>
    </row>
    <row r="142" spans="1:13" hidden="1" x14ac:dyDescent="0.25">
      <c r="A142" s="1"/>
      <c r="B142" s="1" t="b">
        <v>0</v>
      </c>
      <c r="C142" s="1" t="s">
        <v>50</v>
      </c>
      <c r="D142" s="1" t="s">
        <v>145</v>
      </c>
      <c r="E142" s="2">
        <v>101.29078744607099</v>
      </c>
      <c r="F142" s="4">
        <v>96.727598607908106</v>
      </c>
      <c r="G142" s="2">
        <v>92.2969894929372</v>
      </c>
      <c r="H142" s="4">
        <v>91.298571362538098</v>
      </c>
      <c r="I142" s="2">
        <v>92.699483500441403</v>
      </c>
      <c r="J142" s="4">
        <v>82.507118506683099</v>
      </c>
      <c r="K142" s="2">
        <v>87.446932595536097</v>
      </c>
      <c r="L142" s="4">
        <v>104.635476857039</v>
      </c>
      <c r="M142" s="2">
        <v>80.595859509097806</v>
      </c>
    </row>
    <row r="143" spans="1:13" hidden="1" x14ac:dyDescent="0.25">
      <c r="A143" s="1"/>
      <c r="B143" s="1" t="b">
        <v>0</v>
      </c>
      <c r="C143" s="1" t="s">
        <v>18</v>
      </c>
      <c r="D143" s="1" t="s">
        <v>145</v>
      </c>
      <c r="E143" s="2">
        <v>5.2174978881020601E-2</v>
      </c>
      <c r="F143" s="4">
        <v>5.0284553610154201E-2</v>
      </c>
      <c r="G143" s="2">
        <v>4.3327737418178303E-2</v>
      </c>
      <c r="H143" s="4">
        <v>5.03724681027422E-2</v>
      </c>
      <c r="I143" s="2">
        <v>3.3107256650632702E-2</v>
      </c>
      <c r="J143" s="4">
        <v>3.4859304722319198E-2</v>
      </c>
      <c r="K143" s="2">
        <v>4.0029634098760897E-2</v>
      </c>
      <c r="L143" s="4">
        <v>101.98974077964</v>
      </c>
      <c r="M143" s="2">
        <v>80.010445935848296</v>
      </c>
    </row>
    <row r="144" spans="1:13" hidden="1" x14ac:dyDescent="0.25">
      <c r="A144" s="1"/>
      <c r="B144" s="1" t="b">
        <v>0</v>
      </c>
      <c r="C144" s="1" t="s">
        <v>3</v>
      </c>
      <c r="D144" s="1" t="s">
        <v>53</v>
      </c>
      <c r="E144" s="2">
        <v>0.22002474125177199</v>
      </c>
      <c r="F144" s="4">
        <v>0.22476478097240199</v>
      </c>
      <c r="G144" s="2">
        <v>0.114878081328759</v>
      </c>
      <c r="H144" s="4">
        <v>0.14624250320713</v>
      </c>
      <c r="I144" s="2">
        <v>0.11407544680994799</v>
      </c>
      <c r="J144" s="4">
        <v>8.7170364906265105E-2</v>
      </c>
      <c r="K144" s="2">
        <v>9.4860802468716199E-2</v>
      </c>
      <c r="L144" s="4">
        <v>83.520966301001906</v>
      </c>
      <c r="M144" s="2">
        <v>68.001429778069394</v>
      </c>
    </row>
    <row r="145" spans="1:13" hidden="1" x14ac:dyDescent="0.25">
      <c r="A145" s="1"/>
      <c r="B145" s="1" t="b">
        <v>0</v>
      </c>
      <c r="C145" s="1" t="s">
        <v>66</v>
      </c>
      <c r="D145" s="1" t="s">
        <v>53</v>
      </c>
      <c r="E145" s="2">
        <v>0.19892181854039701</v>
      </c>
      <c r="F145" s="4">
        <v>0.192665826476971</v>
      </c>
      <c r="G145" s="2">
        <v>0.11074339325845001</v>
      </c>
      <c r="H145" s="4">
        <v>0.138853258895692</v>
      </c>
      <c r="I145" s="2">
        <v>0.11332863389869099</v>
      </c>
      <c r="J145" s="4">
        <v>6.7564299366514202E-2</v>
      </c>
      <c r="K145" s="2">
        <v>6.9269925519777995E-2</v>
      </c>
      <c r="L145" s="4">
        <v>84.731348229224807</v>
      </c>
      <c r="M145" s="2">
        <v>66.734014071014798</v>
      </c>
    </row>
    <row r="146" spans="1:13" hidden="1" x14ac:dyDescent="0.25">
      <c r="A146" s="1"/>
      <c r="B146" s="1" t="b">
        <v>0</v>
      </c>
      <c r="C146" s="1" t="s">
        <v>159</v>
      </c>
      <c r="D146" s="1" t="s">
        <v>53</v>
      </c>
      <c r="E146" s="2">
        <v>0.20005831269239599</v>
      </c>
      <c r="F146" s="4">
        <v>0.18503301326077401</v>
      </c>
      <c r="G146" s="2">
        <v>9.6310558204284705E-2</v>
      </c>
      <c r="H146" s="4">
        <v>0.108891311390183</v>
      </c>
      <c r="I146" s="2">
        <v>0.13091439983823999</v>
      </c>
      <c r="J146" s="4">
        <v>5.8469403118755398E-2</v>
      </c>
      <c r="K146" s="2">
        <v>6.5414439277164199E-2</v>
      </c>
      <c r="L146" s="4">
        <v>83.952645068677796</v>
      </c>
      <c r="M146" s="2">
        <v>66.512988362331797</v>
      </c>
    </row>
    <row r="147" spans="1:13" hidden="1" x14ac:dyDescent="0.25">
      <c r="A147" s="1"/>
      <c r="B147" s="1" t="b">
        <v>0</v>
      </c>
      <c r="C147" s="1" t="s">
        <v>12</v>
      </c>
      <c r="D147" s="1" t="s">
        <v>53</v>
      </c>
      <c r="E147" s="2">
        <v>0.17976960295962499</v>
      </c>
      <c r="F147" s="4">
        <v>0.20094343434662501</v>
      </c>
      <c r="G147" s="2">
        <v>9.8664261987834304E-2</v>
      </c>
      <c r="H147" s="4">
        <v>0.113768755285284</v>
      </c>
      <c r="I147" s="2">
        <v>0.100573087292541</v>
      </c>
      <c r="J147" s="4">
        <v>6.7436410377921904E-2</v>
      </c>
      <c r="K147" s="2">
        <v>6.8920537052767405E-2</v>
      </c>
      <c r="L147" s="4">
        <v>84.211795176222793</v>
      </c>
      <c r="M147" s="2">
        <v>65.770384426648704</v>
      </c>
    </row>
    <row r="148" spans="1:13" hidden="1" x14ac:dyDescent="0.25">
      <c r="A148" s="1"/>
      <c r="B148" s="1" t="b">
        <v>0</v>
      </c>
      <c r="C148" s="1" t="s">
        <v>43</v>
      </c>
      <c r="D148" s="1" t="s">
        <v>53</v>
      </c>
      <c r="E148" s="2">
        <v>0.18815491657960201</v>
      </c>
      <c r="F148" s="4">
        <v>0.208556257167479</v>
      </c>
      <c r="G148" s="2">
        <v>9.6354784191886894E-2</v>
      </c>
      <c r="H148" s="4">
        <v>0.134919448688059</v>
      </c>
      <c r="I148" s="2">
        <v>0.101678202484194</v>
      </c>
      <c r="J148" s="4">
        <v>6.3527410438323703E-2</v>
      </c>
      <c r="K148" s="2">
        <v>7.3673591477579903E-2</v>
      </c>
      <c r="L148" s="4">
        <v>84.1308641888577</v>
      </c>
      <c r="M148" s="2">
        <v>66.024063084696095</v>
      </c>
    </row>
    <row r="149" spans="1:13" hidden="1" x14ac:dyDescent="0.25">
      <c r="A149" s="1"/>
      <c r="B149" s="1" t="b">
        <v>0</v>
      </c>
      <c r="C149" s="1" t="s">
        <v>161</v>
      </c>
      <c r="D149" s="1" t="s">
        <v>53</v>
      </c>
      <c r="E149" s="2">
        <v>0.201481770375881</v>
      </c>
      <c r="F149" s="4">
        <v>0.19513493556912201</v>
      </c>
      <c r="G149" s="2">
        <v>0.128888587192901</v>
      </c>
      <c r="H149" s="4">
        <v>0.14118658077469001</v>
      </c>
      <c r="I149" s="2">
        <v>0.14363564496137499</v>
      </c>
      <c r="J149" s="4">
        <v>8.4480343855352302E-2</v>
      </c>
      <c r="K149" s="2">
        <v>7.5341888131908397E-2</v>
      </c>
      <c r="L149" s="4">
        <v>84.194243736688605</v>
      </c>
      <c r="M149" s="2">
        <v>66.127068601523803</v>
      </c>
    </row>
    <row r="150" spans="1:13" hidden="1" x14ac:dyDescent="0.25">
      <c r="A150" s="1"/>
      <c r="B150" s="1" t="b">
        <v>0</v>
      </c>
      <c r="C150" s="1" t="s">
        <v>74</v>
      </c>
      <c r="D150" s="1" t="s">
        <v>53</v>
      </c>
      <c r="E150" s="2">
        <v>0.180592186355547</v>
      </c>
      <c r="F150" s="4">
        <v>0.19064517106972501</v>
      </c>
      <c r="G150" s="2">
        <v>9.90321664618663E-2</v>
      </c>
      <c r="H150" s="4">
        <v>0.108331010438367</v>
      </c>
      <c r="I150" s="2">
        <v>0.12663160737231499</v>
      </c>
      <c r="J150" s="4">
        <v>6.2893064044645799E-2</v>
      </c>
      <c r="K150" s="2">
        <v>8.7586568413580798E-2</v>
      </c>
      <c r="L150" s="4">
        <v>82.732861001731706</v>
      </c>
      <c r="M150" s="2">
        <v>65.261414516074197</v>
      </c>
    </row>
    <row r="151" spans="1:13" hidden="1" x14ac:dyDescent="0.25">
      <c r="A151" s="1"/>
      <c r="B151" s="1" t="b">
        <v>0</v>
      </c>
      <c r="C151" s="1" t="s">
        <v>45</v>
      </c>
      <c r="D151" s="1" t="s">
        <v>53</v>
      </c>
      <c r="E151" s="2">
        <v>0.182954132959226</v>
      </c>
      <c r="F151" s="4">
        <v>0.18352930737506601</v>
      </c>
      <c r="G151" s="2">
        <v>9.6661780170080105E-2</v>
      </c>
      <c r="H151" s="4">
        <v>0.14748138270830899</v>
      </c>
      <c r="I151" s="2">
        <v>9.9706940737287905E-2</v>
      </c>
      <c r="J151" s="4">
        <v>5.7034674346565901E-2</v>
      </c>
      <c r="K151" s="2">
        <v>5.3092038504965897E-2</v>
      </c>
      <c r="L151" s="4">
        <v>81.134427166209406</v>
      </c>
      <c r="M151" s="2">
        <v>63.758000202368102</v>
      </c>
    </row>
    <row r="152" spans="1:13" hidden="1" x14ac:dyDescent="0.25">
      <c r="A152" s="1"/>
      <c r="B152" s="1" t="b">
        <v>0</v>
      </c>
      <c r="C152" s="1" t="s">
        <v>108</v>
      </c>
      <c r="D152" s="1" t="s">
        <v>53</v>
      </c>
      <c r="E152" s="2">
        <v>2.5905627424558699</v>
      </c>
      <c r="F152" s="4">
        <v>2.4695775799095898</v>
      </c>
      <c r="G152" s="2">
        <v>2.4165517469778699</v>
      </c>
      <c r="H152" s="4">
        <v>2.4119385902627002</v>
      </c>
      <c r="I152" s="2">
        <v>2.38562981832996</v>
      </c>
      <c r="J152" s="4">
        <v>2.12056280694779</v>
      </c>
      <c r="K152" s="2">
        <v>2.3285696234903499</v>
      </c>
      <c r="L152" s="4">
        <v>86.582094253220802</v>
      </c>
      <c r="M152" s="2">
        <v>67.557749055399796</v>
      </c>
    </row>
    <row r="153" spans="1:13" hidden="1" x14ac:dyDescent="0.25">
      <c r="A153" s="1"/>
      <c r="B153" s="1" t="b">
        <v>0</v>
      </c>
      <c r="C153" s="1" t="s">
        <v>114</v>
      </c>
      <c r="D153" s="1" t="s">
        <v>53</v>
      </c>
      <c r="E153" s="2">
        <v>0.199904088645003</v>
      </c>
      <c r="F153" s="4">
        <v>0.18702326297927099</v>
      </c>
      <c r="G153" s="2">
        <v>9.6458840790593206E-2</v>
      </c>
      <c r="H153" s="4">
        <v>0.128834371250033</v>
      </c>
      <c r="I153" s="2">
        <v>0.105863536163272</v>
      </c>
      <c r="J153" s="4">
        <v>6.9994875634871598E-2</v>
      </c>
      <c r="K153" s="2">
        <v>6.2502441645449006E-2</v>
      </c>
      <c r="L153" s="4">
        <v>94.132269240721698</v>
      </c>
      <c r="M153" s="2">
        <v>73.716548168823806</v>
      </c>
    </row>
    <row r="154" spans="1:13" hidden="1" x14ac:dyDescent="0.25">
      <c r="A154" s="1"/>
      <c r="B154" s="1" t="b">
        <v>0</v>
      </c>
      <c r="C154" s="1" t="s">
        <v>81</v>
      </c>
      <c r="D154" s="1" t="s">
        <v>145</v>
      </c>
      <c r="E154" s="2">
        <v>9.0129651992609E-2</v>
      </c>
      <c r="F154" s="4">
        <v>8.5336121790198005E-2</v>
      </c>
      <c r="G154" s="2">
        <v>7.8935622321066795E-2</v>
      </c>
      <c r="H154" s="4">
        <v>6.4911101797668694E-2</v>
      </c>
      <c r="I154" s="2">
        <v>6.7868999230069796E-2</v>
      </c>
      <c r="J154" s="4">
        <v>5.7690687579588E-2</v>
      </c>
      <c r="K154" s="2">
        <v>5.37893457244282E-2</v>
      </c>
      <c r="L154" s="4">
        <v>99.672751712114206</v>
      </c>
      <c r="M154" s="2">
        <v>76.041032090546594</v>
      </c>
    </row>
    <row r="155" spans="1:13" hidden="1" x14ac:dyDescent="0.25">
      <c r="A155" s="1"/>
      <c r="B155" s="1" t="b">
        <v>0</v>
      </c>
      <c r="C155" s="1" t="s">
        <v>50</v>
      </c>
      <c r="D155" s="1" t="s">
        <v>145</v>
      </c>
      <c r="E155" s="2">
        <v>102.023310473477</v>
      </c>
      <c r="F155" s="4">
        <v>96.579087313140306</v>
      </c>
      <c r="G155" s="2">
        <v>91.554598833054598</v>
      </c>
      <c r="H155" s="4">
        <v>90.402121653632307</v>
      </c>
      <c r="I155" s="2">
        <v>92.675245822217505</v>
      </c>
      <c r="J155" s="4">
        <v>82.1535558326608</v>
      </c>
      <c r="K155" s="2">
        <v>87.975092294600302</v>
      </c>
      <c r="L155" s="4">
        <v>99.366544075891497</v>
      </c>
      <c r="M155" s="2">
        <v>77.318089942833097</v>
      </c>
    </row>
    <row r="156" spans="1:13" hidden="1" x14ac:dyDescent="0.25">
      <c r="A156" s="1"/>
      <c r="B156" s="1" t="b">
        <v>0</v>
      </c>
      <c r="C156" s="1" t="s">
        <v>18</v>
      </c>
      <c r="D156" s="1" t="s">
        <v>145</v>
      </c>
      <c r="E156" s="2">
        <v>3.2034660910022099E-2</v>
      </c>
      <c r="F156" s="4">
        <v>2.9779379513079299E-2</v>
      </c>
      <c r="G156" s="2">
        <v>3.0190551031481602E-2</v>
      </c>
      <c r="H156" s="4">
        <v>3.14436937368133E-2</v>
      </c>
      <c r="I156" s="2">
        <v>2.7495567324839602E-2</v>
      </c>
      <c r="J156" s="4">
        <v>2.58305310962644E-2</v>
      </c>
      <c r="K156" s="2">
        <v>2.93749751089264E-2</v>
      </c>
      <c r="L156" s="4">
        <v>104.00774651927701</v>
      </c>
      <c r="M156" s="2">
        <v>81.197173431026997</v>
      </c>
    </row>
    <row r="157" spans="1:13" hidden="1" x14ac:dyDescent="0.25">
      <c r="A157" s="1"/>
      <c r="B157" s="1" t="b">
        <v>0</v>
      </c>
      <c r="C157" s="1" t="s">
        <v>119</v>
      </c>
      <c r="D157" s="1" t="s">
        <v>53</v>
      </c>
      <c r="E157" s="2">
        <v>781.66085807379704</v>
      </c>
      <c r="F157" s="4">
        <v>350.10513631535599</v>
      </c>
      <c r="G157" s="2">
        <v>255.55692211086901</v>
      </c>
      <c r="H157" s="4">
        <v>244.57699881112501</v>
      </c>
      <c r="I157" s="2">
        <v>107.53677826675499</v>
      </c>
      <c r="J157" s="4">
        <v>70.559287806416606</v>
      </c>
      <c r="K157" s="2">
        <v>53.210622000869598</v>
      </c>
      <c r="L157" s="4">
        <v>98.297803084322993</v>
      </c>
      <c r="M157" s="2">
        <v>79.615184824633701</v>
      </c>
    </row>
    <row r="158" spans="1:13" hidden="1" x14ac:dyDescent="0.25">
      <c r="A158" s="1"/>
      <c r="B158" s="1" t="b">
        <v>0</v>
      </c>
      <c r="C158" s="1" t="s">
        <v>141</v>
      </c>
      <c r="D158" s="1" t="s">
        <v>53</v>
      </c>
      <c r="E158" s="2">
        <v>28146.569612752399</v>
      </c>
      <c r="F158" s="4">
        <v>20707.282317145899</v>
      </c>
      <c r="G158" s="2">
        <v>19146.612515579101</v>
      </c>
      <c r="H158" s="4">
        <v>19667.651146556898</v>
      </c>
      <c r="I158" s="2">
        <v>15490.180738413301</v>
      </c>
      <c r="J158" s="4">
        <v>12059.3013598411</v>
      </c>
      <c r="K158" s="2">
        <v>10956.572992835099</v>
      </c>
      <c r="L158" s="4">
        <v>99.540196777513501</v>
      </c>
      <c r="M158" s="2">
        <v>80.233201214776599</v>
      </c>
    </row>
    <row r="159" spans="1:13" hidden="1" x14ac:dyDescent="0.25">
      <c r="A159" s="1"/>
      <c r="B159" s="1" t="b">
        <v>0</v>
      </c>
      <c r="C159" s="1" t="s">
        <v>25</v>
      </c>
      <c r="D159" s="1" t="s">
        <v>53</v>
      </c>
      <c r="E159" s="2">
        <v>99451.539218429898</v>
      </c>
      <c r="F159" s="4">
        <v>83650.865603693499</v>
      </c>
      <c r="G159" s="2">
        <v>82483.015064153602</v>
      </c>
      <c r="H159" s="4">
        <v>83339.605960572095</v>
      </c>
      <c r="I159" s="2">
        <v>80015.568000051993</v>
      </c>
      <c r="J159" s="4">
        <v>70346.354357186399</v>
      </c>
      <c r="K159" s="2">
        <v>69521.859077971298</v>
      </c>
      <c r="L159" s="4">
        <v>98.612253691481101</v>
      </c>
      <c r="M159" s="2">
        <v>78.696515651232104</v>
      </c>
    </row>
    <row r="160" spans="1:13" hidden="1" x14ac:dyDescent="0.25">
      <c r="A160" s="1"/>
      <c r="B160" s="1" t="b">
        <v>0</v>
      </c>
      <c r="C160" s="1" t="s">
        <v>138</v>
      </c>
      <c r="D160" s="1" t="s">
        <v>53</v>
      </c>
      <c r="E160" s="2">
        <v>168671.94487532601</v>
      </c>
      <c r="F160" s="4">
        <v>152524.337979359</v>
      </c>
      <c r="G160" s="2">
        <v>156040.64783231501</v>
      </c>
      <c r="H160" s="4">
        <v>154815.40246330699</v>
      </c>
      <c r="I160" s="2">
        <v>166777.46730472599</v>
      </c>
      <c r="J160" s="4">
        <v>152412.54686294901</v>
      </c>
      <c r="K160" s="2">
        <v>158351.14311869699</v>
      </c>
      <c r="L160" s="4">
        <v>99.320762802657001</v>
      </c>
      <c r="M160" s="2">
        <v>80.050602045020497</v>
      </c>
    </row>
    <row r="161" spans="1:13" hidden="1" x14ac:dyDescent="0.25">
      <c r="A161" s="1"/>
      <c r="B161" s="1" t="b">
        <v>0</v>
      </c>
      <c r="C161" s="1" t="s">
        <v>86</v>
      </c>
      <c r="D161" s="1" t="s">
        <v>53</v>
      </c>
      <c r="E161" s="2">
        <v>172968.60263584001</v>
      </c>
      <c r="F161" s="4">
        <v>159147.01857007001</v>
      </c>
      <c r="G161" s="2">
        <v>163062.934970481</v>
      </c>
      <c r="H161" s="4">
        <v>160336.395749877</v>
      </c>
      <c r="I161" s="2">
        <v>175852.04592227799</v>
      </c>
      <c r="J161" s="4">
        <v>161835.38699583101</v>
      </c>
      <c r="K161" s="2">
        <v>171711.85022709801</v>
      </c>
      <c r="L161" s="4">
        <v>98.672085483355403</v>
      </c>
      <c r="M161" s="2">
        <v>81.466744082342203</v>
      </c>
    </row>
    <row r="162" spans="1:13" hidden="1" x14ac:dyDescent="0.25">
      <c r="A162" s="1"/>
      <c r="B162" s="1" t="b">
        <v>0</v>
      </c>
      <c r="C162" s="1" t="s">
        <v>107</v>
      </c>
      <c r="D162" s="1" t="s">
        <v>53</v>
      </c>
      <c r="E162" s="2">
        <v>89039.848972199397</v>
      </c>
      <c r="F162" s="4">
        <v>76519.822832281803</v>
      </c>
      <c r="G162" s="2">
        <v>76419.952934891306</v>
      </c>
      <c r="H162" s="4">
        <v>75941.976959847496</v>
      </c>
      <c r="I162" s="2">
        <v>75040.341509577105</v>
      </c>
      <c r="J162" s="4">
        <v>67691.055928610993</v>
      </c>
      <c r="K162" s="2">
        <v>71938.970413079398</v>
      </c>
      <c r="L162" s="4">
        <v>100.509202504271</v>
      </c>
      <c r="M162" s="2">
        <v>81.560600423235002</v>
      </c>
    </row>
    <row r="163" spans="1:13" hidden="1" x14ac:dyDescent="0.25">
      <c r="A163" s="1"/>
      <c r="B163" s="1" t="b">
        <v>0</v>
      </c>
      <c r="C163" s="1" t="s">
        <v>104</v>
      </c>
      <c r="D163" s="1" t="s">
        <v>53</v>
      </c>
      <c r="E163" s="2">
        <v>59424.9494418096</v>
      </c>
      <c r="F163" s="4">
        <v>51409.1309595727</v>
      </c>
      <c r="G163" s="2">
        <v>51212.128084214601</v>
      </c>
      <c r="H163" s="4">
        <v>50989.453798485702</v>
      </c>
      <c r="I163" s="2">
        <v>49773.519855404302</v>
      </c>
      <c r="J163" s="4">
        <v>44407.754968300302</v>
      </c>
      <c r="K163" s="2">
        <v>48471.770452777702</v>
      </c>
      <c r="L163" s="4">
        <v>101.694082741163</v>
      </c>
      <c r="M163" s="2">
        <v>82.429137125760107</v>
      </c>
    </row>
    <row r="164" spans="1:13" hidden="1" x14ac:dyDescent="0.25">
      <c r="A164" s="1"/>
      <c r="B164" s="1" t="b">
        <v>0</v>
      </c>
      <c r="C164" s="1" t="s">
        <v>157</v>
      </c>
      <c r="D164" s="1" t="s">
        <v>53</v>
      </c>
      <c r="E164" s="2">
        <v>29134.829444967501</v>
      </c>
      <c r="F164" s="4">
        <v>27510.175243545698</v>
      </c>
      <c r="G164" s="2">
        <v>28399.0077462234</v>
      </c>
      <c r="H164" s="4">
        <v>28323.289103851701</v>
      </c>
      <c r="I164" s="2">
        <v>28763.174548289699</v>
      </c>
      <c r="J164" s="4">
        <v>25858.9392736349</v>
      </c>
      <c r="K164" s="2">
        <v>29017.091509485199</v>
      </c>
      <c r="L164" s="4">
        <v>103.592366353223</v>
      </c>
      <c r="M164" s="2">
        <v>82.790951523488204</v>
      </c>
    </row>
    <row r="165" spans="1:13" hidden="1" x14ac:dyDescent="0.25">
      <c r="A165" s="1"/>
      <c r="B165" s="1" t="b">
        <v>0</v>
      </c>
      <c r="C165" s="1" t="s">
        <v>150</v>
      </c>
      <c r="D165" s="1" t="s">
        <v>53</v>
      </c>
      <c r="E165" s="2">
        <v>4208.7024689959899</v>
      </c>
      <c r="F165" s="4">
        <v>4990.2566910102096</v>
      </c>
      <c r="G165" s="2">
        <v>5632.0150775794</v>
      </c>
      <c r="H165" s="4">
        <v>5891.8708562851098</v>
      </c>
      <c r="I165" s="2">
        <v>6411.7462083240898</v>
      </c>
      <c r="J165" s="4">
        <v>5732.7581091860402</v>
      </c>
      <c r="K165" s="2">
        <v>6988.7863873905499</v>
      </c>
      <c r="L165" s="4">
        <v>102.895425502394</v>
      </c>
      <c r="M165" s="2">
        <v>82.414899504031098</v>
      </c>
    </row>
    <row r="166" spans="1:13" hidden="1" x14ac:dyDescent="0.25">
      <c r="A166" s="1"/>
      <c r="B166" s="1" t="b">
        <v>0</v>
      </c>
      <c r="C166" s="1" t="s">
        <v>130</v>
      </c>
      <c r="D166" s="1" t="s">
        <v>53</v>
      </c>
      <c r="E166" s="2">
        <v>1051.92920582073</v>
      </c>
      <c r="F166" s="4">
        <v>1812.8405176414301</v>
      </c>
      <c r="G166" s="2">
        <v>2145.7927506800502</v>
      </c>
      <c r="H166" s="4">
        <v>2189.93291139441</v>
      </c>
      <c r="I166" s="2">
        <v>2808.0348080516501</v>
      </c>
      <c r="J166" s="4">
        <v>2504.6121830891002</v>
      </c>
      <c r="K166" s="2">
        <v>3346.5878493520299</v>
      </c>
      <c r="L166" s="4">
        <v>98.070161264827703</v>
      </c>
      <c r="M166" s="2">
        <v>79.8939965614138</v>
      </c>
    </row>
    <row r="167" spans="1:13" hidden="1" x14ac:dyDescent="0.25">
      <c r="A167" s="1"/>
      <c r="B167" s="1" t="b">
        <v>0</v>
      </c>
      <c r="C167" s="1" t="s">
        <v>81</v>
      </c>
      <c r="D167" s="1" t="s">
        <v>145</v>
      </c>
      <c r="E167" s="2">
        <v>11.9991479736355</v>
      </c>
      <c r="F167" s="4">
        <v>11.429852451592801</v>
      </c>
      <c r="G167" s="2">
        <v>11.5509818054805</v>
      </c>
      <c r="H167" s="4">
        <v>11.4565744437632</v>
      </c>
      <c r="I167" s="2">
        <v>11.6592792828872</v>
      </c>
      <c r="J167" s="4">
        <v>10.612954543296601</v>
      </c>
      <c r="K167" s="2">
        <v>11.6461320081166</v>
      </c>
      <c r="L167" s="4">
        <v>105.217285416381</v>
      </c>
      <c r="M167" s="2">
        <v>84.206433483276797</v>
      </c>
    </row>
    <row r="168" spans="1:13" hidden="1" x14ac:dyDescent="0.25">
      <c r="A168" s="1"/>
      <c r="B168" s="1" t="b">
        <v>0</v>
      </c>
      <c r="C168" s="1" t="s">
        <v>50</v>
      </c>
      <c r="D168" s="1" t="s">
        <v>145</v>
      </c>
      <c r="E168" s="2">
        <v>110.70427502637099</v>
      </c>
      <c r="F168" s="4">
        <v>105.41739355396101</v>
      </c>
      <c r="G168" s="2">
        <v>99.9510445356064</v>
      </c>
      <c r="H168" s="4">
        <v>99.257969684918905</v>
      </c>
      <c r="I168" s="2">
        <v>102.21425797256499</v>
      </c>
      <c r="J168" s="4">
        <v>90.787197213914197</v>
      </c>
      <c r="K168" s="2">
        <v>97.595765199137205</v>
      </c>
      <c r="L168" s="4">
        <v>104.159129148855</v>
      </c>
      <c r="M168" s="2">
        <v>84.379022869681194</v>
      </c>
    </row>
    <row r="169" spans="1:13" hidden="1" x14ac:dyDescent="0.25">
      <c r="A169" s="1"/>
      <c r="B169" s="1" t="b">
        <v>0</v>
      </c>
      <c r="C169" s="1" t="s">
        <v>18</v>
      </c>
      <c r="D169" s="1" t="s">
        <v>145</v>
      </c>
      <c r="E169" s="2">
        <v>3.9062547990876801</v>
      </c>
      <c r="F169" s="4">
        <v>3.6113668884757999</v>
      </c>
      <c r="G169" s="2">
        <v>3.7001792421334598</v>
      </c>
      <c r="H169" s="4">
        <v>3.6717822332455099</v>
      </c>
      <c r="I169" s="2">
        <v>3.8718656870700401</v>
      </c>
      <c r="J169" s="4">
        <v>3.3897417807463301</v>
      </c>
      <c r="K169" s="2">
        <v>3.7762513925360399</v>
      </c>
      <c r="L169" s="4">
        <v>104.606005894193</v>
      </c>
      <c r="M169" s="2">
        <v>85.3339879519975</v>
      </c>
    </row>
    <row r="170" spans="1:13" hidden="1" x14ac:dyDescent="0.25">
      <c r="A170" s="1"/>
      <c r="B170" s="1" t="b">
        <v>0</v>
      </c>
      <c r="C170" s="1" t="s">
        <v>13</v>
      </c>
      <c r="D170" s="1" t="s">
        <v>53</v>
      </c>
      <c r="E170" s="2">
        <v>376.62649112136899</v>
      </c>
      <c r="F170" s="4">
        <v>941.64005745879899</v>
      </c>
      <c r="G170" s="2">
        <v>1015.97290529004</v>
      </c>
      <c r="H170" s="4">
        <v>1090.1764203278799</v>
      </c>
      <c r="I170" s="2">
        <v>1486.3663769003499</v>
      </c>
      <c r="J170" s="4">
        <v>1415.2290538388299</v>
      </c>
      <c r="K170" s="2">
        <v>1857.7613547568401</v>
      </c>
      <c r="L170" s="4">
        <v>93.590364154316902</v>
      </c>
      <c r="M170" s="2">
        <v>77.895006062269005</v>
      </c>
    </row>
    <row r="171" spans="1:13" hidden="1" x14ac:dyDescent="0.25">
      <c r="A171" s="1"/>
      <c r="B171" s="1" t="b">
        <v>0</v>
      </c>
      <c r="C171" s="1" t="s">
        <v>93</v>
      </c>
      <c r="D171" s="1" t="s">
        <v>53</v>
      </c>
      <c r="E171" s="2">
        <v>148.42343896692199</v>
      </c>
      <c r="F171" s="4">
        <v>489.47386614233301</v>
      </c>
      <c r="G171" s="2">
        <v>457.25801187917898</v>
      </c>
      <c r="H171" s="4">
        <v>501.29194123438702</v>
      </c>
      <c r="I171" s="2">
        <v>740.45154435729398</v>
      </c>
      <c r="J171" s="4">
        <v>701.98661991766596</v>
      </c>
      <c r="K171" s="2">
        <v>953.63874483695702</v>
      </c>
      <c r="L171" s="4">
        <v>89.079152425880594</v>
      </c>
      <c r="M171" s="2">
        <v>73.178133787021096</v>
      </c>
    </row>
    <row r="172" spans="1:13" hidden="1" x14ac:dyDescent="0.25">
      <c r="A172" s="1"/>
      <c r="B172" s="1" t="b">
        <v>0</v>
      </c>
      <c r="C172" s="1" t="s">
        <v>78</v>
      </c>
      <c r="D172" s="1" t="s">
        <v>53</v>
      </c>
      <c r="E172" s="2">
        <v>66.461178979416303</v>
      </c>
      <c r="F172" s="4">
        <v>233.49747740904701</v>
      </c>
      <c r="G172" s="2">
        <v>192.98422163959799</v>
      </c>
      <c r="H172" s="4">
        <v>215.32678119159601</v>
      </c>
      <c r="I172" s="2">
        <v>339.12431303184502</v>
      </c>
      <c r="J172" s="4">
        <v>305.99170856809502</v>
      </c>
      <c r="K172" s="2">
        <v>444.39471672006198</v>
      </c>
      <c r="L172" s="4">
        <v>90.194564556864194</v>
      </c>
      <c r="M172" s="2">
        <v>71.774834017655493</v>
      </c>
    </row>
    <row r="173" spans="1:13" hidden="1" x14ac:dyDescent="0.25">
      <c r="A173" s="1"/>
      <c r="B173" s="1" t="b">
        <v>0</v>
      </c>
      <c r="C173" s="1" t="s">
        <v>106</v>
      </c>
      <c r="D173" s="1" t="s">
        <v>53</v>
      </c>
      <c r="E173" s="2">
        <v>39.400656056466197</v>
      </c>
      <c r="F173" s="4">
        <v>111.42883332264999</v>
      </c>
      <c r="G173" s="2">
        <v>85.071112074205701</v>
      </c>
      <c r="H173" s="4">
        <v>94.164591408431207</v>
      </c>
      <c r="I173" s="2">
        <v>151.98583856163199</v>
      </c>
      <c r="J173" s="4">
        <v>137.11563863121901</v>
      </c>
      <c r="K173" s="2">
        <v>198.28889161822499</v>
      </c>
      <c r="L173" s="4">
        <v>82.143500288621098</v>
      </c>
      <c r="M173" s="2">
        <v>65.402428801238202</v>
      </c>
    </row>
    <row r="174" spans="1:13" hidden="1" x14ac:dyDescent="0.25">
      <c r="A174" s="1"/>
      <c r="B174" s="1" t="b">
        <v>0</v>
      </c>
      <c r="C174" s="1" t="s">
        <v>127</v>
      </c>
      <c r="D174" s="1" t="s">
        <v>53</v>
      </c>
      <c r="E174" s="2">
        <v>30.745758186431299</v>
      </c>
      <c r="F174" s="4">
        <v>57.218383931613403</v>
      </c>
      <c r="G174" s="2">
        <v>41.823812237700601</v>
      </c>
      <c r="H174" s="4">
        <v>44.1598537919865</v>
      </c>
      <c r="I174" s="2">
        <v>66.195118897415995</v>
      </c>
      <c r="J174" s="4">
        <v>61.765562473717502</v>
      </c>
      <c r="K174" s="2">
        <v>86.650063336993497</v>
      </c>
      <c r="L174" s="4">
        <v>87.211932168779498</v>
      </c>
      <c r="M174" s="2">
        <v>68.3823530026133</v>
      </c>
    </row>
    <row r="175" spans="1:13" hidden="1" x14ac:dyDescent="0.25">
      <c r="A175" s="1"/>
      <c r="B175" s="1" t="b">
        <v>0</v>
      </c>
      <c r="C175" s="1" t="s">
        <v>156</v>
      </c>
      <c r="D175" s="1" t="s">
        <v>53</v>
      </c>
      <c r="E175" s="2">
        <v>19.841389993791399</v>
      </c>
      <c r="F175" s="4">
        <v>32.175572136074301</v>
      </c>
      <c r="G175" s="2">
        <v>22.6077035766078</v>
      </c>
      <c r="H175" s="4">
        <v>23.756340494645599</v>
      </c>
      <c r="I175" s="2">
        <v>34.917171399141502</v>
      </c>
      <c r="J175" s="4">
        <v>33.044118616812298</v>
      </c>
      <c r="K175" s="2">
        <v>46.218043606652998</v>
      </c>
      <c r="L175" s="4">
        <v>90.993406794128305</v>
      </c>
      <c r="M175" s="2">
        <v>70.031686228217595</v>
      </c>
    </row>
    <row r="176" spans="1:13" hidden="1" x14ac:dyDescent="0.25">
      <c r="A176" s="1"/>
      <c r="B176" s="1" t="b">
        <v>0</v>
      </c>
      <c r="C176" s="1" t="s">
        <v>52</v>
      </c>
      <c r="D176" s="1" t="s">
        <v>53</v>
      </c>
      <c r="E176" s="2">
        <v>12.6946095374929</v>
      </c>
      <c r="F176" s="4">
        <v>17.861848610867501</v>
      </c>
      <c r="G176" s="2">
        <v>11.974945080553301</v>
      </c>
      <c r="H176" s="4">
        <v>12.4982166182984</v>
      </c>
      <c r="I176" s="2">
        <v>18.155334353638999</v>
      </c>
      <c r="J176" s="4">
        <v>17.285823055403299</v>
      </c>
      <c r="K176" s="2">
        <v>23.900586686783502</v>
      </c>
      <c r="L176" s="4">
        <v>96.254682042617603</v>
      </c>
      <c r="M176" s="2">
        <v>73.510737665051707</v>
      </c>
    </row>
    <row r="177" spans="1:13" hidden="1" x14ac:dyDescent="0.25">
      <c r="A177" s="1"/>
      <c r="B177" s="1" t="b">
        <v>0</v>
      </c>
      <c r="C177" s="1" t="s">
        <v>57</v>
      </c>
      <c r="D177" s="1" t="s">
        <v>53</v>
      </c>
      <c r="E177" s="2">
        <v>8.8101588191049593</v>
      </c>
      <c r="F177" s="4">
        <v>11.165332807695499</v>
      </c>
      <c r="G177" s="2">
        <v>7.0143669737410903</v>
      </c>
      <c r="H177" s="4">
        <v>7.3166130519698198</v>
      </c>
      <c r="I177" s="2">
        <v>10.553044280557801</v>
      </c>
      <c r="J177" s="4">
        <v>10.096713351668001</v>
      </c>
      <c r="K177" s="2">
        <v>14.0443732222384</v>
      </c>
      <c r="L177" s="4">
        <v>90.582827221943106</v>
      </c>
      <c r="M177" s="2">
        <v>69.160960407797603</v>
      </c>
    </row>
    <row r="178" spans="1:13" hidden="1" x14ac:dyDescent="0.25">
      <c r="A178" s="1"/>
      <c r="B178" s="1" t="b">
        <v>0</v>
      </c>
      <c r="C178" s="1" t="s">
        <v>77</v>
      </c>
      <c r="D178" s="1" t="s">
        <v>53</v>
      </c>
      <c r="E178" s="2">
        <v>7.4093167552500701</v>
      </c>
      <c r="F178" s="4">
        <v>8.3624046237499208</v>
      </c>
      <c r="G178" s="2">
        <v>5.3946581181425897</v>
      </c>
      <c r="H178" s="4">
        <v>5.3103255332585197</v>
      </c>
      <c r="I178" s="2">
        <v>7.4982136387298404</v>
      </c>
      <c r="J178" s="4">
        <v>7.2203085759321999</v>
      </c>
      <c r="K178" s="2">
        <v>9.88946583300058</v>
      </c>
      <c r="L178" s="4">
        <v>89.833302305104695</v>
      </c>
      <c r="M178" s="2">
        <v>69.681778292322605</v>
      </c>
    </row>
    <row r="179" spans="1:13" hidden="1" x14ac:dyDescent="0.25">
      <c r="A179" s="1"/>
      <c r="B179" s="1" t="b">
        <v>0</v>
      </c>
      <c r="C179" s="1" t="s">
        <v>97</v>
      </c>
      <c r="D179" s="1" t="s">
        <v>53</v>
      </c>
      <c r="E179" s="2">
        <v>6.9095630963633097</v>
      </c>
      <c r="F179" s="4">
        <v>7.0895554157290697</v>
      </c>
      <c r="G179" s="2">
        <v>4.5620447403911397</v>
      </c>
      <c r="H179" s="4">
        <v>4.6647754541476596</v>
      </c>
      <c r="I179" s="2">
        <v>6.2066514188125597</v>
      </c>
      <c r="J179" s="4">
        <v>5.9371409409059597</v>
      </c>
      <c r="K179" s="2">
        <v>7.8746458023386303</v>
      </c>
      <c r="L179" s="4">
        <v>82.071901187385905</v>
      </c>
      <c r="M179" s="2">
        <v>63.300374297383001</v>
      </c>
    </row>
    <row r="180" spans="1:13" hidden="1" x14ac:dyDescent="0.25">
      <c r="A180" s="1"/>
      <c r="B180" s="1" t="b">
        <v>0</v>
      </c>
      <c r="C180" s="1" t="s">
        <v>81</v>
      </c>
      <c r="D180" s="1" t="s">
        <v>145</v>
      </c>
      <c r="E180" s="2">
        <v>0.25268438652469699</v>
      </c>
      <c r="F180" s="4">
        <v>0.23637514020271699</v>
      </c>
      <c r="G180" s="2">
        <v>0.23492668230247901</v>
      </c>
      <c r="H180" s="4">
        <v>0.212796040913457</v>
      </c>
      <c r="I180" s="2">
        <v>0.22274670915133701</v>
      </c>
      <c r="J180" s="4">
        <v>0.19888512965342001</v>
      </c>
      <c r="K180" s="2">
        <v>0.21205773186787499</v>
      </c>
      <c r="L180" s="4">
        <v>107.413674198916</v>
      </c>
      <c r="M180" s="2">
        <v>77.802118949146504</v>
      </c>
    </row>
    <row r="181" spans="1:13" hidden="1" x14ac:dyDescent="0.25">
      <c r="A181" s="1"/>
      <c r="B181" s="1" t="b">
        <v>0</v>
      </c>
      <c r="C181" s="1" t="s">
        <v>50</v>
      </c>
      <c r="D181" s="1" t="s">
        <v>145</v>
      </c>
      <c r="E181" s="2">
        <v>100.745981114692</v>
      </c>
      <c r="F181" s="4">
        <v>94.822424301371299</v>
      </c>
      <c r="G181" s="2">
        <v>90.249794103718898</v>
      </c>
      <c r="H181" s="4">
        <v>88.892627328410697</v>
      </c>
      <c r="I181" s="2">
        <v>91.129821580539399</v>
      </c>
      <c r="J181" s="4">
        <v>80.100918332277502</v>
      </c>
      <c r="K181" s="2">
        <v>85.750695834169306</v>
      </c>
      <c r="L181" s="4">
        <v>103.78009299101601</v>
      </c>
      <c r="M181" s="2">
        <v>77.365816055107601</v>
      </c>
    </row>
    <row r="182" spans="1:13" hidden="1" x14ac:dyDescent="0.25">
      <c r="A182" s="1"/>
      <c r="B182" s="1" t="b">
        <v>0</v>
      </c>
      <c r="C182" s="1" t="s">
        <v>18</v>
      </c>
      <c r="D182" s="1" t="s">
        <v>145</v>
      </c>
      <c r="E182" s="2">
        <v>0.20794806845062899</v>
      </c>
      <c r="F182" s="4">
        <v>0.181488719375064</v>
      </c>
      <c r="G182" s="2">
        <v>0.18365786308641199</v>
      </c>
      <c r="H182" s="4">
        <v>0.19746459169894701</v>
      </c>
      <c r="I182" s="2">
        <v>0.18458865727009999</v>
      </c>
      <c r="J182" s="4">
        <v>0.15625151351426</v>
      </c>
      <c r="K182" s="2">
        <v>0.18283489251638799</v>
      </c>
      <c r="L182" s="4">
        <v>107.563956204533</v>
      </c>
      <c r="M182" s="2">
        <v>81.808538913367002</v>
      </c>
    </row>
    <row r="183" spans="1:13" hidden="1" x14ac:dyDescent="0.25">
      <c r="A183" s="1"/>
      <c r="B183" s="1" t="b">
        <v>0</v>
      </c>
      <c r="C183" s="1" t="s">
        <v>10</v>
      </c>
      <c r="D183" s="1" t="s">
        <v>53</v>
      </c>
      <c r="E183" s="2">
        <v>5.8748639323632696</v>
      </c>
      <c r="F183" s="4">
        <v>5.5803293898980497</v>
      </c>
      <c r="G183" s="2">
        <v>3.813639220997</v>
      </c>
      <c r="H183" s="4">
        <v>3.7065961553189202</v>
      </c>
      <c r="I183" s="2">
        <v>4.7984961371630499</v>
      </c>
      <c r="J183" s="4">
        <v>4.6186509256628803</v>
      </c>
      <c r="K183" s="2">
        <v>6.0074865238601198</v>
      </c>
      <c r="L183" s="4">
        <v>88.239341218015994</v>
      </c>
      <c r="M183" s="2">
        <v>70.015017181651103</v>
      </c>
    </row>
    <row r="184" spans="1:13" hidden="1" x14ac:dyDescent="0.25">
      <c r="A184" s="1"/>
      <c r="B184" s="1" t="b">
        <v>0</v>
      </c>
      <c r="C184" s="1" t="s">
        <v>116</v>
      </c>
      <c r="D184" s="1" t="s">
        <v>53</v>
      </c>
      <c r="E184" s="2">
        <v>5.4376308023645601</v>
      </c>
      <c r="F184" s="4">
        <v>4.9657311576262098</v>
      </c>
      <c r="G184" s="2">
        <v>3.3856388754962801</v>
      </c>
      <c r="H184" s="4">
        <v>3.4724335941889501</v>
      </c>
      <c r="I184" s="2">
        <v>4.2383895613756604</v>
      </c>
      <c r="J184" s="4">
        <v>3.9868132531807201</v>
      </c>
      <c r="K184" s="2">
        <v>5.15359623071725</v>
      </c>
      <c r="L184" s="4">
        <v>89.092020359201499</v>
      </c>
      <c r="M184" s="2">
        <v>69.039547918746294</v>
      </c>
    </row>
    <row r="185" spans="1:13" hidden="1" x14ac:dyDescent="0.25">
      <c r="A185" s="1"/>
      <c r="B185" s="1" t="b">
        <v>0</v>
      </c>
      <c r="C185" s="1" t="s">
        <v>69</v>
      </c>
      <c r="D185" s="1" t="s">
        <v>53</v>
      </c>
      <c r="E185" s="2">
        <v>5.3636496343034601</v>
      </c>
      <c r="F185" s="4">
        <v>4.6296949853998202</v>
      </c>
      <c r="G185" s="2">
        <v>3.4574378770074401</v>
      </c>
      <c r="H185" s="4">
        <v>3.3055824793582498</v>
      </c>
      <c r="I185" s="2">
        <v>4.0802190761253803</v>
      </c>
      <c r="J185" s="4">
        <v>3.8181886779210799</v>
      </c>
      <c r="K185" s="2">
        <v>4.6832602667659202</v>
      </c>
      <c r="L185" s="4">
        <v>88.341383109637405</v>
      </c>
      <c r="M185" s="2">
        <v>68.230802543153402</v>
      </c>
    </row>
    <row r="186" spans="1:13" hidden="1" x14ac:dyDescent="0.25">
      <c r="A186" s="1"/>
      <c r="B186" s="1" t="b">
        <v>0</v>
      </c>
      <c r="C186" s="1" t="s">
        <v>37</v>
      </c>
      <c r="D186" s="1" t="s">
        <v>53</v>
      </c>
      <c r="E186" s="2">
        <v>7.4498563013814199</v>
      </c>
      <c r="F186" s="4">
        <v>6.64641621376009</v>
      </c>
      <c r="G186" s="2">
        <v>5.6156968602432302</v>
      </c>
      <c r="H186" s="4">
        <v>5.4793671614238404</v>
      </c>
      <c r="I186" s="2">
        <v>6.3191392908282902</v>
      </c>
      <c r="J186" s="4">
        <v>5.7721237830190901</v>
      </c>
      <c r="K186" s="2">
        <v>6.8034605469581502</v>
      </c>
      <c r="L186" s="4">
        <v>86.584471132624003</v>
      </c>
      <c r="M186" s="2">
        <v>67.133377689429494</v>
      </c>
    </row>
    <row r="187" spans="1:13" hidden="1" x14ac:dyDescent="0.25">
      <c r="A187" s="1"/>
      <c r="B187" s="1" t="b">
        <v>0</v>
      </c>
      <c r="C187" s="1" t="s">
        <v>162</v>
      </c>
      <c r="D187" s="1" t="s">
        <v>53</v>
      </c>
      <c r="E187" s="2">
        <v>3.7875383091221702</v>
      </c>
      <c r="F187" s="4">
        <v>3.1109743808457</v>
      </c>
      <c r="G187" s="2">
        <v>2.1262061639085399</v>
      </c>
      <c r="H187" s="4">
        <v>2.1038347819200398</v>
      </c>
      <c r="I187" s="2">
        <v>2.5392765374991799</v>
      </c>
      <c r="J187" s="4">
        <v>2.4025816834049598</v>
      </c>
      <c r="K187" s="2">
        <v>2.9527608725697601</v>
      </c>
      <c r="L187" s="4">
        <v>79.220582604755407</v>
      </c>
      <c r="M187" s="2">
        <v>61.315496088789899</v>
      </c>
    </row>
    <row r="188" spans="1:13" hidden="1" x14ac:dyDescent="0.25">
      <c r="A188" s="1"/>
      <c r="B188" s="1" t="b">
        <v>0</v>
      </c>
      <c r="C188" s="1" t="s">
        <v>39</v>
      </c>
      <c r="D188" s="1" t="s">
        <v>53</v>
      </c>
      <c r="E188" s="2">
        <v>3.4146085440216498</v>
      </c>
      <c r="F188" s="4">
        <v>2.8287714122692198</v>
      </c>
      <c r="G188" s="2">
        <v>1.9039631025708299</v>
      </c>
      <c r="H188" s="4">
        <v>1.7645846995983201</v>
      </c>
      <c r="I188" s="2">
        <v>2.2540705220284698</v>
      </c>
      <c r="J188" s="4">
        <v>2.0761872389124401</v>
      </c>
      <c r="K188" s="2">
        <v>2.6027873878814698</v>
      </c>
      <c r="L188" s="4">
        <v>80.402687864215807</v>
      </c>
      <c r="M188" s="2">
        <v>62.1223782075486</v>
      </c>
    </row>
    <row r="189" spans="1:13" hidden="1" x14ac:dyDescent="0.25">
      <c r="A189" s="1"/>
      <c r="B189" s="1" t="b">
        <v>0</v>
      </c>
      <c r="C189" s="1" t="s">
        <v>20</v>
      </c>
      <c r="D189" s="1" t="s">
        <v>53</v>
      </c>
      <c r="E189" s="2">
        <v>3.5922080694726302</v>
      </c>
      <c r="F189" s="4">
        <v>2.9287565537011502</v>
      </c>
      <c r="G189" s="2">
        <v>2.0638313814628799</v>
      </c>
      <c r="H189" s="4">
        <v>2.0826957837114999</v>
      </c>
      <c r="I189" s="2">
        <v>2.3714527926406599</v>
      </c>
      <c r="J189" s="4">
        <v>2.1940951778277</v>
      </c>
      <c r="K189" s="2">
        <v>2.7253031491819</v>
      </c>
      <c r="L189" s="4">
        <v>100.157283847407</v>
      </c>
      <c r="M189" s="2">
        <v>77.219278842735307</v>
      </c>
    </row>
    <row r="190" spans="1:13" hidden="1" x14ac:dyDescent="0.25">
      <c r="A190" s="1"/>
      <c r="B190" s="1" t="b">
        <v>0</v>
      </c>
      <c r="C190" s="1" t="s">
        <v>70</v>
      </c>
      <c r="D190" s="1" t="s">
        <v>53</v>
      </c>
      <c r="E190" s="2">
        <v>0.96916861064677695</v>
      </c>
      <c r="F190" s="4">
        <v>0.877573335051268</v>
      </c>
      <c r="G190" s="2">
        <v>0.73476924326015702</v>
      </c>
      <c r="H190" s="4">
        <v>0.75328960911517995</v>
      </c>
      <c r="I190" s="2">
        <v>0.753812928228069</v>
      </c>
      <c r="J190" s="4">
        <v>0.70233863421554998</v>
      </c>
      <c r="K190" s="2">
        <v>0.75913582666092205</v>
      </c>
      <c r="L190" s="4">
        <v>127.650472273058</v>
      </c>
      <c r="M190" s="2">
        <v>94.282374985701793</v>
      </c>
    </row>
    <row r="191" spans="1:13" hidden="1" x14ac:dyDescent="0.25">
      <c r="A191" s="1"/>
      <c r="B191" s="1" t="b">
        <v>0</v>
      </c>
      <c r="C191" s="1" t="s">
        <v>128</v>
      </c>
      <c r="D191" s="1" t="s">
        <v>53</v>
      </c>
      <c r="E191" s="2">
        <v>0.92991388276416898</v>
      </c>
      <c r="F191" s="4">
        <v>0.90351036064604895</v>
      </c>
      <c r="G191" s="2">
        <v>0.83543722760952899</v>
      </c>
      <c r="H191" s="4">
        <v>0.798408596307569</v>
      </c>
      <c r="I191" s="2">
        <v>0.82628499003921896</v>
      </c>
      <c r="J191" s="4">
        <v>0.71776106360604797</v>
      </c>
      <c r="K191" s="2">
        <v>0.79516933389103595</v>
      </c>
      <c r="L191" s="4">
        <v>127.089411646241</v>
      </c>
      <c r="M191" s="2">
        <v>93.431961171398697</v>
      </c>
    </row>
    <row r="192" spans="1:13" hidden="1" x14ac:dyDescent="0.25">
      <c r="A192" s="1"/>
      <c r="B192" s="1" t="b">
        <v>0</v>
      </c>
      <c r="C192" s="1" t="s">
        <v>30</v>
      </c>
      <c r="D192" s="1" t="s">
        <v>53</v>
      </c>
      <c r="E192" s="2">
        <v>1.3746006548115299</v>
      </c>
      <c r="F192" s="4">
        <v>1.2380199683267299</v>
      </c>
      <c r="G192" s="2">
        <v>1.1480456322529999</v>
      </c>
      <c r="H192" s="4">
        <v>1.15465049887442</v>
      </c>
      <c r="I192" s="2">
        <v>1.0874319625782201</v>
      </c>
      <c r="J192" s="4">
        <v>0.94757462963350203</v>
      </c>
      <c r="K192" s="2">
        <v>1.03825035694176</v>
      </c>
      <c r="L192" s="4">
        <v>127.560150855735</v>
      </c>
      <c r="M192" s="2">
        <v>95.3656791934621</v>
      </c>
    </row>
    <row r="193" spans="1:13" hidden="1" x14ac:dyDescent="0.25">
      <c r="A193" s="1"/>
      <c r="B193" s="1" t="b">
        <v>0</v>
      </c>
      <c r="C193" s="1" t="s">
        <v>81</v>
      </c>
      <c r="D193" s="1" t="s">
        <v>145</v>
      </c>
      <c r="E193" s="2">
        <v>0.24352689644432901</v>
      </c>
      <c r="F193" s="4">
        <v>0.230539798400792</v>
      </c>
      <c r="G193" s="2">
        <v>0.20921763977389199</v>
      </c>
      <c r="H193" s="4">
        <v>0.20557252802936299</v>
      </c>
      <c r="I193" s="2">
        <v>0.21628525999130299</v>
      </c>
      <c r="J193" s="4">
        <v>0.17402948631148199</v>
      </c>
      <c r="K193" s="2">
        <v>0.204407685280837</v>
      </c>
      <c r="L193" s="4">
        <v>122.523777575606</v>
      </c>
      <c r="M193" s="2">
        <v>93.168815831767503</v>
      </c>
    </row>
    <row r="194" spans="1:13" hidden="1" x14ac:dyDescent="0.25">
      <c r="A194" s="1"/>
      <c r="B194" s="1" t="b">
        <v>0</v>
      </c>
      <c r="C194" s="1" t="s">
        <v>50</v>
      </c>
      <c r="D194" s="1" t="s">
        <v>145</v>
      </c>
      <c r="E194" s="2">
        <v>102.413929295815</v>
      </c>
      <c r="F194" s="4">
        <v>96.902726565899997</v>
      </c>
      <c r="G194" s="2">
        <v>91.742270371750195</v>
      </c>
      <c r="H194" s="4">
        <v>91.275349149876206</v>
      </c>
      <c r="I194" s="2">
        <v>93.423796620792004</v>
      </c>
      <c r="J194" s="4">
        <v>82.316345233920401</v>
      </c>
      <c r="K194" s="2">
        <v>88.774948975620106</v>
      </c>
      <c r="L194" s="4">
        <v>120.027211171099</v>
      </c>
      <c r="M194" s="2">
        <v>93.498921441666198</v>
      </c>
    </row>
    <row r="195" spans="1:13" hidden="1" x14ac:dyDescent="0.25">
      <c r="A195" s="1"/>
      <c r="B195" s="1" t="b">
        <v>0</v>
      </c>
      <c r="C195" s="1" t="s">
        <v>18</v>
      </c>
      <c r="D195" s="1" t="s">
        <v>145</v>
      </c>
      <c r="E195" s="2">
        <v>5.88252004242482E-2</v>
      </c>
      <c r="F195" s="4">
        <v>4.3846029833387402E-2</v>
      </c>
      <c r="G195" s="2">
        <v>4.3733371351130701E-2</v>
      </c>
      <c r="H195" s="4">
        <v>4.3815826749094199E-2</v>
      </c>
      <c r="I195" s="2">
        <v>3.8917206342403698E-2</v>
      </c>
      <c r="J195" s="4">
        <v>4.3139986008450801E-2</v>
      </c>
      <c r="K195" s="2">
        <v>4.5943081881592698E-2</v>
      </c>
      <c r="L195" s="4">
        <v>111.240063648849</v>
      </c>
      <c r="M195" s="2">
        <v>87.716968111821501</v>
      </c>
    </row>
    <row r="196" spans="1:13" hidden="1" x14ac:dyDescent="0.25">
      <c r="A196" s="1"/>
      <c r="B196" s="1" t="b">
        <v>0</v>
      </c>
      <c r="C196" s="1" t="s">
        <v>96</v>
      </c>
      <c r="D196" s="1" t="s">
        <v>53</v>
      </c>
      <c r="E196" s="2">
        <v>4.1406241678738702</v>
      </c>
      <c r="F196" s="4">
        <v>3.8499370183081401</v>
      </c>
      <c r="G196" s="2">
        <v>3.8571055269624699</v>
      </c>
      <c r="H196" s="4">
        <v>3.8651257565009001</v>
      </c>
      <c r="I196" s="2">
        <v>4.0432237573787102</v>
      </c>
      <c r="J196" s="4">
        <v>3.59479379305697</v>
      </c>
      <c r="K196" s="2">
        <v>3.86187392143824</v>
      </c>
      <c r="L196" s="4">
        <v>113.34995978038999</v>
      </c>
      <c r="M196" s="2">
        <v>88.217866694584899</v>
      </c>
    </row>
    <row r="197" spans="1:13" hidden="1" x14ac:dyDescent="0.25">
      <c r="A197" s="1"/>
      <c r="B197" s="1" t="b">
        <v>0</v>
      </c>
      <c r="C197" s="1" t="s">
        <v>100</v>
      </c>
      <c r="D197" s="1" t="s">
        <v>53</v>
      </c>
      <c r="E197" s="2">
        <v>0.68743069025689396</v>
      </c>
      <c r="F197" s="4">
        <v>0.67480283966871801</v>
      </c>
      <c r="G197" s="2">
        <v>0.58692680264959496</v>
      </c>
      <c r="H197" s="4">
        <v>0.57505337521270194</v>
      </c>
      <c r="I197" s="2">
        <v>0.60236930131502897</v>
      </c>
      <c r="J197" s="4">
        <v>0.52704625838742403</v>
      </c>
      <c r="K197" s="2">
        <v>0.58033580532483398</v>
      </c>
      <c r="L197" s="4">
        <v>117.445416662276</v>
      </c>
      <c r="M197" s="2">
        <v>93.203891850557397</v>
      </c>
    </row>
    <row r="198" spans="1:13" hidden="1" x14ac:dyDescent="0.25">
      <c r="A198" s="1"/>
      <c r="B198" s="1" t="b">
        <v>0</v>
      </c>
      <c r="C198" s="1" t="s">
        <v>115</v>
      </c>
      <c r="D198" s="1" t="s">
        <v>53</v>
      </c>
      <c r="E198" s="2">
        <v>0.77442195408254999</v>
      </c>
      <c r="F198" s="4">
        <v>0.73662539944358396</v>
      </c>
      <c r="G198" s="2">
        <v>0.65755248465977101</v>
      </c>
      <c r="H198" s="4">
        <v>0.661138082479377</v>
      </c>
      <c r="I198" s="2">
        <v>0.70584765548579298</v>
      </c>
      <c r="J198" s="4">
        <v>0.571806095724679</v>
      </c>
      <c r="K198" s="2">
        <v>0.61868013070453798</v>
      </c>
      <c r="L198" s="4">
        <v>93.014433395272704</v>
      </c>
      <c r="M198" s="2">
        <v>75.387037297137894</v>
      </c>
    </row>
    <row r="199" spans="1:13" hidden="1" x14ac:dyDescent="0.25">
      <c r="A199" s="1"/>
      <c r="B199" s="1" t="b">
        <v>0</v>
      </c>
      <c r="C199" s="1" t="s">
        <v>146</v>
      </c>
      <c r="D199" s="1" t="s">
        <v>53</v>
      </c>
      <c r="E199" s="2">
        <v>1590.53229878088</v>
      </c>
      <c r="F199" s="4">
        <v>1465.72300316564</v>
      </c>
      <c r="G199" s="2">
        <v>1413.3055144339</v>
      </c>
      <c r="H199" s="4">
        <v>1381.1218886105701</v>
      </c>
      <c r="I199" s="2">
        <v>1425.95737851748</v>
      </c>
      <c r="J199" s="4">
        <v>1304.9767957424899</v>
      </c>
      <c r="K199" s="2">
        <v>1350.24318754773</v>
      </c>
      <c r="L199" s="4">
        <v>92.988545314678902</v>
      </c>
      <c r="M199" s="2">
        <v>74.8235149028378</v>
      </c>
    </row>
    <row r="200" spans="1:13" hidden="1" x14ac:dyDescent="0.25">
      <c r="A200" s="1"/>
      <c r="B200" s="1" t="b">
        <v>0</v>
      </c>
      <c r="C200" s="1" t="s">
        <v>11</v>
      </c>
      <c r="D200" s="1" t="s">
        <v>53</v>
      </c>
      <c r="E200" s="2">
        <v>3.6495332084001499</v>
      </c>
      <c r="F200" s="4">
        <v>3.4059778456581098</v>
      </c>
      <c r="G200" s="2">
        <v>3.2278271949531598</v>
      </c>
      <c r="H200" s="4">
        <v>3.2049030260598301</v>
      </c>
      <c r="I200" s="2">
        <v>3.3175099386096298</v>
      </c>
      <c r="J200" s="4">
        <v>2.8424946742089698</v>
      </c>
      <c r="K200" s="2">
        <v>3.0399811943655299</v>
      </c>
      <c r="L200" s="4">
        <v>91.782671261186294</v>
      </c>
      <c r="M200" s="2">
        <v>71.210559636292302</v>
      </c>
    </row>
    <row r="201" spans="1:13" hidden="1" x14ac:dyDescent="0.25">
      <c r="A201" s="1"/>
      <c r="B201" s="1" t="b">
        <v>0</v>
      </c>
      <c r="C201" s="1" t="s">
        <v>133</v>
      </c>
      <c r="D201" s="1" t="s">
        <v>53</v>
      </c>
      <c r="E201" s="2">
        <v>1.2064658867026901</v>
      </c>
      <c r="F201" s="4">
        <v>1.1039034995933901</v>
      </c>
      <c r="G201" s="2">
        <v>1.0360671199770299</v>
      </c>
      <c r="H201" s="4">
        <v>0.98914345868819997</v>
      </c>
      <c r="I201" s="2">
        <v>1.0828580198623801</v>
      </c>
      <c r="J201" s="4">
        <v>0.91630246586186603</v>
      </c>
      <c r="K201" s="2">
        <v>1.0103245372432601</v>
      </c>
      <c r="L201" s="4">
        <v>94.278862985196596</v>
      </c>
      <c r="M201" s="2">
        <v>72.589603645165397</v>
      </c>
    </row>
    <row r="202" spans="1:13" hidden="1" x14ac:dyDescent="0.25">
      <c r="A202" s="1"/>
      <c r="B202" s="1" t="b">
        <v>0</v>
      </c>
      <c r="C202" s="1" t="s">
        <v>26</v>
      </c>
      <c r="D202" s="1" t="s">
        <v>53</v>
      </c>
      <c r="E202" s="2">
        <v>0.20943946119034501</v>
      </c>
      <c r="F202" s="4">
        <v>0.53858928438540699</v>
      </c>
      <c r="G202" s="2">
        <v>0.12824667303603099</v>
      </c>
      <c r="H202" s="4">
        <v>0.167581373416475</v>
      </c>
      <c r="I202" s="2">
        <v>0.227145747378874</v>
      </c>
      <c r="J202" s="4">
        <v>9.3574293272982098E-2</v>
      </c>
      <c r="K202" s="2">
        <v>9.1268941413544399E-2</v>
      </c>
      <c r="L202" s="4">
        <v>90.451466581426899</v>
      </c>
      <c r="M202" s="2">
        <v>69.329263467942098</v>
      </c>
    </row>
    <row r="203" spans="1:13" hidden="1" x14ac:dyDescent="0.25">
      <c r="A203" s="1"/>
      <c r="B203" s="1" t="b">
        <v>0</v>
      </c>
      <c r="C203" s="1" t="s">
        <v>75</v>
      </c>
      <c r="D203" s="1" t="s">
        <v>53</v>
      </c>
      <c r="E203" s="2">
        <v>0.16998248750230899</v>
      </c>
      <c r="F203" s="4">
        <v>0.50733675342337003</v>
      </c>
      <c r="G203" s="2">
        <v>0.102753934760602</v>
      </c>
      <c r="H203" s="4">
        <v>0.120210010780903</v>
      </c>
      <c r="I203" s="2">
        <v>0.122998975050057</v>
      </c>
      <c r="J203" s="4">
        <v>6.4566678097517205E-2</v>
      </c>
      <c r="K203" s="2">
        <v>5.65436590896045E-2</v>
      </c>
      <c r="L203" s="4">
        <v>86.123543868646394</v>
      </c>
      <c r="M203" s="2">
        <v>65.677488958114395</v>
      </c>
    </row>
    <row r="204" spans="1:13" hidden="1" x14ac:dyDescent="0.25">
      <c r="A204" s="1"/>
      <c r="B204" s="1" t="b">
        <v>0</v>
      </c>
      <c r="C204" s="1" t="s">
        <v>134</v>
      </c>
      <c r="D204" s="1" t="s">
        <v>53</v>
      </c>
      <c r="E204" s="2">
        <v>9.6229942510373201E-2</v>
      </c>
      <c r="F204" s="4">
        <v>0.45932749299450998</v>
      </c>
      <c r="G204" s="2">
        <v>4.4009167325775797E-2</v>
      </c>
      <c r="H204" s="4">
        <v>7.7319441104254899E-2</v>
      </c>
      <c r="I204" s="2">
        <v>6.8190479422793701E-2</v>
      </c>
      <c r="J204" s="4">
        <v>2.1604390349506501E-2</v>
      </c>
      <c r="K204" s="2">
        <v>2.9099767407941499E-2</v>
      </c>
      <c r="L204" s="4">
        <v>84.902542090084907</v>
      </c>
      <c r="M204" s="2">
        <v>64.994484174891795</v>
      </c>
    </row>
    <row r="205" spans="1:13" hidden="1" x14ac:dyDescent="0.25">
      <c r="A205" s="1"/>
      <c r="B205" s="1" t="b">
        <v>0</v>
      </c>
      <c r="C205" s="1" t="s">
        <v>0</v>
      </c>
      <c r="D205" s="1" t="s">
        <v>53</v>
      </c>
      <c r="E205" s="2">
        <v>0.10485845605354401</v>
      </c>
      <c r="F205" s="4">
        <v>0.44952703779303399</v>
      </c>
      <c r="G205" s="2">
        <v>3.1587966718525998E-2</v>
      </c>
      <c r="H205" s="4">
        <v>6.9201990435685798E-2</v>
      </c>
      <c r="I205" s="2">
        <v>5.6052424400624003E-2</v>
      </c>
      <c r="J205" s="4">
        <v>1.4430261337627599E-2</v>
      </c>
      <c r="K205" s="2">
        <v>1.6461771832891301E-2</v>
      </c>
      <c r="L205" s="4">
        <v>85.444376923896499</v>
      </c>
      <c r="M205" s="2">
        <v>64.794338640328803</v>
      </c>
    </row>
    <row r="206" spans="1:13" hidden="1" x14ac:dyDescent="0.25">
      <c r="A206" s="1"/>
      <c r="B206" s="1" t="b">
        <v>0</v>
      </c>
      <c r="C206" s="1" t="s">
        <v>81</v>
      </c>
      <c r="D206" s="1" t="s">
        <v>145</v>
      </c>
      <c r="E206" s="2">
        <v>0.25600397576678102</v>
      </c>
      <c r="F206" s="4">
        <v>0.224048083625908</v>
      </c>
      <c r="G206" s="2">
        <v>0.223242470838939</v>
      </c>
      <c r="H206" s="4">
        <v>0.175359708401676</v>
      </c>
      <c r="I206" s="2">
        <v>0.23272500219678499</v>
      </c>
      <c r="J206" s="4">
        <v>0.188835083464169</v>
      </c>
      <c r="K206" s="2">
        <v>0.19897122077791801</v>
      </c>
      <c r="L206" s="4">
        <v>107.421952296147</v>
      </c>
      <c r="M206" s="2">
        <v>78.003108380302606</v>
      </c>
    </row>
    <row r="207" spans="1:13" hidden="1" x14ac:dyDescent="0.25">
      <c r="A207" s="1"/>
      <c r="B207" s="1" t="b">
        <v>0</v>
      </c>
      <c r="C207" s="1" t="s">
        <v>50</v>
      </c>
      <c r="D207" s="1" t="s">
        <v>145</v>
      </c>
      <c r="E207" s="2">
        <v>101.81777332748101</v>
      </c>
      <c r="F207" s="4">
        <v>96.194138095558102</v>
      </c>
      <c r="G207" s="2">
        <v>90.611982672149495</v>
      </c>
      <c r="H207" s="4">
        <v>89.4810790359534</v>
      </c>
      <c r="I207" s="2">
        <v>92.597666119992198</v>
      </c>
      <c r="J207" s="4">
        <v>80.704922694337</v>
      </c>
      <c r="K207" s="2">
        <v>86.580638040038806</v>
      </c>
      <c r="L207" s="4">
        <v>104.61188369449</v>
      </c>
      <c r="M207" s="2">
        <v>79.362208021178603</v>
      </c>
    </row>
    <row r="208" spans="1:13" hidden="1" x14ac:dyDescent="0.25">
      <c r="A208" s="1"/>
      <c r="B208" s="1" t="b">
        <v>0</v>
      </c>
      <c r="C208" s="1" t="s">
        <v>18</v>
      </c>
      <c r="D208" s="1" t="s">
        <v>145</v>
      </c>
      <c r="E208" s="2">
        <v>5.1338703041328301E-2</v>
      </c>
      <c r="F208" s="4">
        <v>5.0833649978985603E-2</v>
      </c>
      <c r="G208" s="2">
        <v>3.4889581457450497E-2</v>
      </c>
      <c r="H208" s="4">
        <v>4.2178364182323E-2</v>
      </c>
      <c r="I208" s="2">
        <v>3.3922899229791303E-2</v>
      </c>
      <c r="J208" s="4">
        <v>3.6151555143449803E-2</v>
      </c>
      <c r="K208" s="2">
        <v>4.3728651119661198E-2</v>
      </c>
      <c r="L208" s="4">
        <v>106.471540089057</v>
      </c>
      <c r="M208" s="2">
        <v>81.286826999778</v>
      </c>
    </row>
    <row r="209" spans="1:13" hidden="1" x14ac:dyDescent="0.25">
      <c r="A209" s="1"/>
      <c r="B209" s="1" t="b">
        <v>0</v>
      </c>
      <c r="C209" s="1" t="s">
        <v>79</v>
      </c>
      <c r="D209" s="1" t="s">
        <v>53</v>
      </c>
      <c r="E209" s="2">
        <v>8.8217194657054895E-2</v>
      </c>
      <c r="F209" s="4">
        <v>0.43654417891708502</v>
      </c>
      <c r="G209" s="2">
        <v>1.9634410224827901E-2</v>
      </c>
      <c r="H209" s="4">
        <v>5.5206423778401001E-2</v>
      </c>
      <c r="I209" s="2">
        <v>5.0398059880884402E-2</v>
      </c>
      <c r="J209" s="4">
        <v>6.3177029053934604E-3</v>
      </c>
      <c r="K209" s="2">
        <v>-9.8821865307401505E-5</v>
      </c>
      <c r="L209" s="4">
        <v>87.220011216997406</v>
      </c>
      <c r="M209" s="2">
        <v>69.016913108145502</v>
      </c>
    </row>
    <row r="210" spans="1:13" hidden="1" x14ac:dyDescent="0.25">
      <c r="A210" s="1"/>
      <c r="B210" s="1" t="b">
        <v>0</v>
      </c>
      <c r="C210" s="1" t="s">
        <v>92</v>
      </c>
      <c r="D210" s="1" t="s">
        <v>53</v>
      </c>
      <c r="E210" s="2">
        <v>7.9238012129701899E-2</v>
      </c>
      <c r="F210" s="4">
        <v>0.41814843352041198</v>
      </c>
      <c r="G210" s="2">
        <v>1.1241133122682901E-2</v>
      </c>
      <c r="H210" s="4">
        <v>3.9023312148007597E-2</v>
      </c>
      <c r="I210" s="2">
        <v>3.9057236949105997E-2</v>
      </c>
      <c r="J210" s="4">
        <v>-4.6935935201393199E-3</v>
      </c>
      <c r="K210" s="2">
        <v>-1.2598013485478701E-2</v>
      </c>
      <c r="L210" s="4">
        <v>86.116448356733301</v>
      </c>
      <c r="M210" s="2">
        <v>66.137880504409495</v>
      </c>
    </row>
    <row r="211" spans="1:13" hidden="1" x14ac:dyDescent="0.25">
      <c r="A211" s="1"/>
      <c r="B211" s="1" t="b">
        <v>0</v>
      </c>
      <c r="C211" s="1" t="s">
        <v>121</v>
      </c>
      <c r="D211" s="1" t="s">
        <v>53</v>
      </c>
      <c r="E211" s="2">
        <v>6.5008875874459304E-2</v>
      </c>
      <c r="F211" s="4">
        <v>0.42950659685622</v>
      </c>
      <c r="G211" s="2">
        <v>4.1285631887450101E-3</v>
      </c>
      <c r="H211" s="4">
        <v>3.0324515816069101E-2</v>
      </c>
      <c r="I211" s="2">
        <v>3.5437102927453799E-2</v>
      </c>
      <c r="J211" s="4">
        <v>-1.2663355612461E-2</v>
      </c>
      <c r="K211" s="2">
        <v>-1.1438915207618401E-2</v>
      </c>
      <c r="L211" s="4">
        <v>86.290065932058695</v>
      </c>
      <c r="M211" s="2">
        <v>65.583766303810606</v>
      </c>
    </row>
    <row r="212" spans="1:13" hidden="1" x14ac:dyDescent="0.25">
      <c r="A212" s="1"/>
      <c r="B212" s="1" t="b">
        <v>0</v>
      </c>
      <c r="C212" s="1" t="s">
        <v>109</v>
      </c>
      <c r="D212" s="1" t="s">
        <v>53</v>
      </c>
      <c r="E212" s="2">
        <v>0.53193443411531305</v>
      </c>
      <c r="F212" s="4">
        <v>0.95792528113529196</v>
      </c>
      <c r="G212" s="2">
        <v>0.63929279258073202</v>
      </c>
      <c r="H212" s="4">
        <v>0.67702738402489804</v>
      </c>
      <c r="I212" s="2">
        <v>0.75214280311914905</v>
      </c>
      <c r="J212" s="4">
        <v>0.59851254266624898</v>
      </c>
      <c r="K212" s="2">
        <v>0.70356800041551903</v>
      </c>
      <c r="L212" s="4">
        <v>86.996069367410499</v>
      </c>
      <c r="M212" s="2">
        <v>66.354812061304301</v>
      </c>
    </row>
    <row r="213" spans="1:13" hidden="1" x14ac:dyDescent="0.25">
      <c r="A213" s="1"/>
      <c r="B213" s="1" t="b">
        <v>0</v>
      </c>
      <c r="C213" s="1" t="s">
        <v>15</v>
      </c>
      <c r="D213" s="1" t="s">
        <v>53</v>
      </c>
      <c r="E213" s="2">
        <v>8.3171843576122007E-2</v>
      </c>
      <c r="F213" s="4">
        <v>0.44054020802772098</v>
      </c>
      <c r="G213" s="2">
        <v>1.7006147837313398E-2</v>
      </c>
      <c r="H213" s="4">
        <v>4.4333134213292297E-2</v>
      </c>
      <c r="I213" s="2">
        <v>2.64355613161683E-2</v>
      </c>
      <c r="J213" s="4">
        <v>-1.2331484589106699E-2</v>
      </c>
      <c r="K213" s="2">
        <v>-1.3731120258039201E-2</v>
      </c>
      <c r="L213" s="4">
        <v>85.669595028926494</v>
      </c>
      <c r="M213" s="2">
        <v>65.092376179690206</v>
      </c>
    </row>
    <row r="214" spans="1:13" hidden="1" x14ac:dyDescent="0.25">
      <c r="A214" s="1"/>
      <c r="B214" s="1" t="b">
        <v>0</v>
      </c>
      <c r="C214" s="1" t="s">
        <v>33</v>
      </c>
      <c r="D214" s="1" t="s">
        <v>53</v>
      </c>
      <c r="E214" s="2">
        <v>9.0226883619997103E-2</v>
      </c>
      <c r="F214" s="4">
        <v>0.48370605277504702</v>
      </c>
      <c r="G214" s="2">
        <v>2.9240498014507802E-4</v>
      </c>
      <c r="H214" s="4">
        <v>5.1286294857522299E-2</v>
      </c>
      <c r="I214" s="2">
        <v>2.40563045167227E-2</v>
      </c>
      <c r="J214" s="4">
        <v>-1.91704314384652E-2</v>
      </c>
      <c r="K214" s="2">
        <v>-1.91010536170797E-2</v>
      </c>
      <c r="L214" s="4">
        <v>82.123091910296793</v>
      </c>
      <c r="M214" s="2">
        <v>62.622984350898598</v>
      </c>
    </row>
    <row r="215" spans="1:13" hidden="1" x14ac:dyDescent="0.25">
      <c r="A215" s="1"/>
      <c r="B215" s="1" t="b">
        <v>0</v>
      </c>
      <c r="C215" s="1" t="s">
        <v>49</v>
      </c>
      <c r="D215" s="1" t="s">
        <v>53</v>
      </c>
      <c r="E215" s="2">
        <v>0.103090537735821</v>
      </c>
      <c r="F215" s="4">
        <v>0.45003661986666599</v>
      </c>
      <c r="G215" s="2">
        <v>7.4314837592724704E-3</v>
      </c>
      <c r="H215" s="4">
        <v>3.7566072792194198E-2</v>
      </c>
      <c r="I215" s="2">
        <v>2.1965920118867801E-2</v>
      </c>
      <c r="J215" s="4">
        <v>-1.5627980802303199E-2</v>
      </c>
      <c r="K215" s="2">
        <v>-1.8789491852791801E-2</v>
      </c>
      <c r="L215" s="4">
        <v>79.950003571173497</v>
      </c>
      <c r="M215" s="2">
        <v>62.1015230996639</v>
      </c>
    </row>
    <row r="216" spans="1:13" hidden="1" x14ac:dyDescent="0.25">
      <c r="A216" s="1"/>
      <c r="B216" s="1" t="b">
        <v>0</v>
      </c>
      <c r="C216" s="1" t="s">
        <v>17</v>
      </c>
      <c r="D216" s="1" t="s">
        <v>53</v>
      </c>
      <c r="E216" s="2">
        <v>5.7031960370991203E-2</v>
      </c>
      <c r="F216" s="4">
        <v>0.40446613958418198</v>
      </c>
      <c r="G216" s="2">
        <v>-2.8104995024755699E-5</v>
      </c>
      <c r="H216" s="4">
        <v>3.4414371886528503E-2</v>
      </c>
      <c r="I216" s="2">
        <v>1.3654282482853899E-2</v>
      </c>
      <c r="J216" s="4">
        <v>-1.9189414747181201E-2</v>
      </c>
      <c r="K216" s="2">
        <v>-1.9748627274677698E-2</v>
      </c>
      <c r="L216" s="4">
        <v>82.349445765583496</v>
      </c>
      <c r="M216" s="2">
        <v>63.335291563348498</v>
      </c>
    </row>
    <row r="217" spans="1:13" hidden="1" x14ac:dyDescent="0.25">
      <c r="A217" s="1"/>
      <c r="B217" s="1" t="b">
        <v>0</v>
      </c>
      <c r="C217" s="1" t="s">
        <v>83</v>
      </c>
      <c r="D217" s="1" t="s">
        <v>53</v>
      </c>
      <c r="E217" s="2">
        <v>6.0644872528469798E-2</v>
      </c>
      <c r="F217" s="4">
        <v>0.412061279479565</v>
      </c>
      <c r="G217" s="2">
        <v>-2.3853810202377301E-3</v>
      </c>
      <c r="H217" s="4">
        <v>1.10156567665112E-2</v>
      </c>
      <c r="I217" s="2">
        <v>2.9352038510887898E-2</v>
      </c>
      <c r="J217" s="4">
        <v>-1.8844367277324799E-2</v>
      </c>
      <c r="K217" s="2">
        <v>-2.4052215967755999E-2</v>
      </c>
      <c r="L217" s="4">
        <v>82.952213015229603</v>
      </c>
      <c r="M217" s="2">
        <v>63.912015508312699</v>
      </c>
    </row>
    <row r="218" spans="1:13" hidden="1" x14ac:dyDescent="0.25">
      <c r="A218" s="1"/>
      <c r="B218" s="1" t="b">
        <v>0</v>
      </c>
      <c r="C218" s="1" t="s">
        <v>98</v>
      </c>
      <c r="D218" s="1" t="s">
        <v>53</v>
      </c>
      <c r="E218" s="2">
        <v>6.3324222253439894E-2</v>
      </c>
      <c r="F218" s="4">
        <v>0.38931306152400003</v>
      </c>
      <c r="G218" s="2">
        <v>-4.3457632394355104E-3</v>
      </c>
      <c r="H218" s="4">
        <v>3.4061343904307199E-2</v>
      </c>
      <c r="I218" s="2">
        <v>2.68659635027775E-2</v>
      </c>
      <c r="J218" s="4">
        <v>-1.7699591019390701E-2</v>
      </c>
      <c r="K218" s="2">
        <v>-2.5708271381494899E-2</v>
      </c>
      <c r="L218" s="4">
        <v>79.506733125619803</v>
      </c>
      <c r="M218" s="2">
        <v>60.481007689401899</v>
      </c>
    </row>
    <row r="219" spans="1:13" hidden="1" x14ac:dyDescent="0.25">
      <c r="A219" s="1"/>
      <c r="B219" s="1" t="b">
        <v>0</v>
      </c>
      <c r="C219" s="1" t="s">
        <v>81</v>
      </c>
      <c r="D219" s="1" t="s">
        <v>145</v>
      </c>
      <c r="E219" s="2">
        <v>0.24719316470803299</v>
      </c>
      <c r="F219" s="4">
        <v>0.216887131696826</v>
      </c>
      <c r="G219" s="2">
        <v>0.20447980072028499</v>
      </c>
      <c r="H219" s="4">
        <v>0.21447640567352499</v>
      </c>
      <c r="I219" s="2">
        <v>0.20824134487097601</v>
      </c>
      <c r="J219" s="4">
        <v>0.18366601577200201</v>
      </c>
      <c r="K219" s="2">
        <v>0.19881786060895501</v>
      </c>
      <c r="L219" s="4">
        <v>97.143564686831496</v>
      </c>
      <c r="M219" s="2">
        <v>71.879067780019696</v>
      </c>
    </row>
    <row r="220" spans="1:13" hidden="1" x14ac:dyDescent="0.25">
      <c r="A220" s="1"/>
      <c r="B220" s="1" t="b">
        <v>0</v>
      </c>
      <c r="C220" s="1" t="s">
        <v>50</v>
      </c>
      <c r="D220" s="1" t="s">
        <v>145</v>
      </c>
      <c r="E220" s="2">
        <v>102.71741164631599</v>
      </c>
      <c r="F220" s="4">
        <v>96.827446272746897</v>
      </c>
      <c r="G220" s="2">
        <v>90.769946606354495</v>
      </c>
      <c r="H220" s="4">
        <v>88.987001080503504</v>
      </c>
      <c r="I220" s="2">
        <v>92.504976930447</v>
      </c>
      <c r="J220" s="4">
        <v>80.648447165489003</v>
      </c>
      <c r="K220" s="2">
        <v>86.970135227817295</v>
      </c>
      <c r="L220" s="4">
        <v>101.048906342755</v>
      </c>
      <c r="M220" s="2">
        <v>75.326811488791506</v>
      </c>
    </row>
    <row r="221" spans="1:13" hidden="1" x14ac:dyDescent="0.25">
      <c r="A221" s="1"/>
      <c r="B221" s="1" t="b">
        <v>0</v>
      </c>
      <c r="C221" s="1" t="s">
        <v>18</v>
      </c>
      <c r="D221" s="1" t="s">
        <v>145</v>
      </c>
      <c r="E221" s="2">
        <v>3.2443724842668699E-2</v>
      </c>
      <c r="F221" s="4">
        <v>3.7275796523888599E-2</v>
      </c>
      <c r="G221" s="2">
        <v>3.4522653061942001E-2</v>
      </c>
      <c r="H221" s="4">
        <v>3.4799126946777899E-2</v>
      </c>
      <c r="I221" s="2">
        <v>2.5181482197272599E-2</v>
      </c>
      <c r="J221" s="4">
        <v>2.7957076639165E-2</v>
      </c>
      <c r="K221" s="2">
        <v>3.0684558585268001E-2</v>
      </c>
      <c r="L221" s="4">
        <v>96.913510861636297</v>
      </c>
      <c r="M221" s="2">
        <v>73.3020528996162</v>
      </c>
    </row>
    <row r="222" spans="1:13" hidden="1" x14ac:dyDescent="0.25">
      <c r="A222" s="1"/>
      <c r="B222" s="1" t="b">
        <v>0</v>
      </c>
      <c r="C222" s="1" t="s">
        <v>112</v>
      </c>
      <c r="D222" s="1" t="s">
        <v>53</v>
      </c>
      <c r="E222" s="2">
        <v>9.2889319839090503E-2</v>
      </c>
      <c r="F222" s="4">
        <v>0.44395115258735901</v>
      </c>
      <c r="G222" s="2">
        <v>1.8355403258678901E-2</v>
      </c>
      <c r="H222" s="4">
        <v>2.91033788554672E-2</v>
      </c>
      <c r="I222" s="2">
        <v>2.7741404405630499E-2</v>
      </c>
      <c r="J222" s="4">
        <v>-7.4561897542274897E-3</v>
      </c>
      <c r="K222" s="2">
        <v>-8.4652191316083505E-3</v>
      </c>
      <c r="L222" s="4">
        <v>78.8453869220114</v>
      </c>
      <c r="M222" s="2">
        <v>61.669548308944002</v>
      </c>
    </row>
    <row r="223" spans="1:13" hidden="1" x14ac:dyDescent="0.25">
      <c r="A223" s="1"/>
      <c r="B223" s="1" t="b">
        <v>0</v>
      </c>
      <c r="C223" s="1" t="s">
        <v>36</v>
      </c>
      <c r="D223" s="1" t="s">
        <v>53</v>
      </c>
      <c r="E223" s="2">
        <v>0.14059342819492501</v>
      </c>
      <c r="F223" s="4">
        <v>0.45394006987869201</v>
      </c>
      <c r="G223" s="2">
        <v>5.3799594787494201E-2</v>
      </c>
      <c r="H223" s="4">
        <v>8.2093171701531797E-2</v>
      </c>
      <c r="I223" s="2">
        <v>7.9347983004868602E-2</v>
      </c>
      <c r="J223" s="4">
        <v>1.93335369266441E-2</v>
      </c>
      <c r="K223" s="2">
        <v>2.0052090803575801E-2</v>
      </c>
      <c r="L223" s="4">
        <v>77.482709080498907</v>
      </c>
      <c r="M223" s="2">
        <v>59.238892169316401</v>
      </c>
    </row>
    <row r="224" spans="1:13" hidden="1" x14ac:dyDescent="0.25">
      <c r="A224" s="1"/>
      <c r="B224" s="1" t="b">
        <v>0</v>
      </c>
      <c r="C224" s="1" t="s">
        <v>23</v>
      </c>
      <c r="D224" s="1" t="s">
        <v>53</v>
      </c>
      <c r="E224" s="2">
        <v>9.6266401418342001E-2</v>
      </c>
      <c r="F224" s="4">
        <v>0.45058316710519403</v>
      </c>
      <c r="G224" s="2">
        <v>1.2045612410082399E-2</v>
      </c>
      <c r="H224" s="4">
        <v>7.0274550621475806E-2</v>
      </c>
      <c r="I224" s="2">
        <v>4.4246048745428299E-2</v>
      </c>
      <c r="J224" s="4">
        <v>-7.6601707793468804E-3</v>
      </c>
      <c r="K224" s="2">
        <v>-1.1672069508160901E-2</v>
      </c>
      <c r="L224" s="4">
        <v>79.281596981948596</v>
      </c>
      <c r="M224" s="2">
        <v>60.565505969064397</v>
      </c>
    </row>
    <row r="225" spans="1:13" hidden="1" x14ac:dyDescent="0.25">
      <c r="A225" s="1"/>
      <c r="B225" s="1" t="b">
        <v>0</v>
      </c>
      <c r="C225" s="1" t="s">
        <v>94</v>
      </c>
      <c r="D225" s="1" t="s">
        <v>53</v>
      </c>
      <c r="E225" s="2">
        <v>9.2839854841996305E-2</v>
      </c>
      <c r="F225" s="4">
        <v>0.44945854949923802</v>
      </c>
      <c r="G225" s="2">
        <v>1.9280139891143001E-2</v>
      </c>
      <c r="H225" s="4">
        <v>5.4441294171928098E-2</v>
      </c>
      <c r="I225" s="2">
        <v>4.7432158725997597E-2</v>
      </c>
      <c r="J225" s="4">
        <v>4.3015154166837202E-3</v>
      </c>
      <c r="K225" s="2">
        <v>6.1933008868675999E-3</v>
      </c>
      <c r="L225" s="4">
        <v>76.722927285053402</v>
      </c>
      <c r="M225" s="2">
        <v>58.882400168913001</v>
      </c>
    </row>
    <row r="226" spans="1:13" hidden="1" x14ac:dyDescent="0.25">
      <c r="A226" s="1"/>
      <c r="B226" s="1" t="b">
        <v>0</v>
      </c>
      <c r="C226" s="1" t="s">
        <v>2</v>
      </c>
      <c r="D226" s="1" t="s">
        <v>53</v>
      </c>
      <c r="E226" s="2">
        <v>6.8823005398584006E-2</v>
      </c>
      <c r="F226" s="4">
        <v>0.41791649852368901</v>
      </c>
      <c r="G226" s="2">
        <v>3.3396092560839598E-4</v>
      </c>
      <c r="H226" s="4">
        <v>2.5806705592358599E-2</v>
      </c>
      <c r="I226" s="2">
        <v>3.5613546945796201E-2</v>
      </c>
      <c r="J226" s="4">
        <v>-1.5857638352075602E-2</v>
      </c>
      <c r="K226" s="2">
        <v>-1.31125780826818E-2</v>
      </c>
      <c r="L226" s="4">
        <v>81.098469547257096</v>
      </c>
      <c r="M226" s="2">
        <v>60.824189518787598</v>
      </c>
    </row>
    <row r="227" spans="1:13" hidden="1" x14ac:dyDescent="0.25">
      <c r="A227" s="1"/>
      <c r="B227" s="1" t="b">
        <v>0</v>
      </c>
      <c r="C227" s="1" t="s">
        <v>123</v>
      </c>
      <c r="D227" s="1" t="s">
        <v>53</v>
      </c>
      <c r="E227" s="2">
        <v>6.8956706714385793E-2</v>
      </c>
      <c r="F227" s="4">
        <v>0.41929425131188403</v>
      </c>
      <c r="G227" s="2">
        <v>1.3845685818456001E-2</v>
      </c>
      <c r="H227" s="4">
        <v>2.4924351215606998E-2</v>
      </c>
      <c r="I227" s="2">
        <v>1.5848693509158102E-2</v>
      </c>
      <c r="J227" s="4">
        <v>-6.5656942916849301E-3</v>
      </c>
      <c r="K227" s="2">
        <v>-1.04700377518842E-2</v>
      </c>
      <c r="L227" s="4">
        <v>87.105101392055104</v>
      </c>
      <c r="M227" s="2">
        <v>65.8893320692152</v>
      </c>
    </row>
    <row r="228" spans="1:13" hidden="1" x14ac:dyDescent="0.25">
      <c r="A228" s="1"/>
      <c r="B228" s="1" t="b">
        <v>0</v>
      </c>
      <c r="C228" s="1" t="s">
        <v>137</v>
      </c>
      <c r="D228" s="1" t="s">
        <v>53</v>
      </c>
      <c r="E228" s="2">
        <v>4.7725173519194898E-2</v>
      </c>
      <c r="F228" s="4">
        <v>0.405988662186689</v>
      </c>
      <c r="G228" s="2">
        <v>-5.90142183060164E-3</v>
      </c>
      <c r="H228" s="4">
        <v>1.7767242989527001E-2</v>
      </c>
      <c r="I228" s="2">
        <v>-1.35429032641493E-3</v>
      </c>
      <c r="J228" s="4">
        <v>-1.5624240665982199E-2</v>
      </c>
      <c r="K228" s="2">
        <v>-2.2696244318660502E-2</v>
      </c>
      <c r="L228" s="4">
        <v>93.705262270493506</v>
      </c>
      <c r="M228" s="2">
        <v>69.862564337715398</v>
      </c>
    </row>
    <row r="229" spans="1:13" hidden="1" x14ac:dyDescent="0.25">
      <c r="A229" s="1"/>
      <c r="B229" s="1" t="b">
        <v>0</v>
      </c>
      <c r="C229" s="1" t="s">
        <v>73</v>
      </c>
      <c r="D229" s="1" t="s">
        <v>53</v>
      </c>
      <c r="E229" s="2">
        <v>4617.7097686178504</v>
      </c>
      <c r="F229" s="4">
        <v>2320.5953510426898</v>
      </c>
      <c r="G229" s="2">
        <v>1879.3891525151901</v>
      </c>
      <c r="H229" s="4">
        <v>1804.45239080227</v>
      </c>
      <c r="I229" s="2">
        <v>982.010576934141</v>
      </c>
      <c r="J229" s="4">
        <v>646.46022880788496</v>
      </c>
      <c r="K229" s="2">
        <v>519.14373019893105</v>
      </c>
      <c r="L229" s="4">
        <v>92.965069239784995</v>
      </c>
      <c r="M229" s="2">
        <v>71.340269049273601</v>
      </c>
    </row>
    <row r="230" spans="1:13" hidden="1" x14ac:dyDescent="0.25">
      <c r="A230" s="1"/>
      <c r="B230" s="1" t="b">
        <v>0</v>
      </c>
      <c r="C230" s="1" t="s">
        <v>8</v>
      </c>
      <c r="D230" s="1" t="s">
        <v>53</v>
      </c>
      <c r="E230" s="2">
        <v>136019.50100463</v>
      </c>
      <c r="F230" s="4">
        <v>100232.01608969401</v>
      </c>
      <c r="G230" s="2">
        <v>96137.315534706504</v>
      </c>
      <c r="H230" s="4">
        <v>96382.978694494101</v>
      </c>
      <c r="I230" s="2">
        <v>83221.808069677296</v>
      </c>
      <c r="J230" s="4">
        <v>67974.020692021193</v>
      </c>
      <c r="K230" s="2">
        <v>66847.059225007499</v>
      </c>
      <c r="L230" s="4">
        <v>89.219856661292297</v>
      </c>
      <c r="M230" s="2">
        <v>68.154651319891897</v>
      </c>
    </row>
    <row r="231" spans="1:13" hidden="1" x14ac:dyDescent="0.25">
      <c r="A231" s="1"/>
      <c r="B231" s="1" t="b">
        <v>0</v>
      </c>
      <c r="C231" s="1" t="s">
        <v>158</v>
      </c>
      <c r="D231" s="1" t="s">
        <v>53</v>
      </c>
      <c r="E231" s="2">
        <v>230164.003837984</v>
      </c>
      <c r="F231" s="4">
        <v>201696.099342011</v>
      </c>
      <c r="G231" s="2">
        <v>204642.24948969501</v>
      </c>
      <c r="H231" s="4">
        <v>200533.832503824</v>
      </c>
      <c r="I231" s="2">
        <v>213411.270361478</v>
      </c>
      <c r="J231" s="4">
        <v>187395.302963889</v>
      </c>
      <c r="K231" s="2">
        <v>199509.08634226001</v>
      </c>
      <c r="L231" s="4">
        <v>89.3161027139748</v>
      </c>
      <c r="M231" s="2">
        <v>68.042454850070101</v>
      </c>
    </row>
    <row r="232" spans="1:13" hidden="1" x14ac:dyDescent="0.25">
      <c r="A232" s="1"/>
      <c r="B232" s="1" t="b">
        <v>0</v>
      </c>
      <c r="C232" s="1" t="s">
        <v>81</v>
      </c>
      <c r="D232" s="1" t="s">
        <v>145</v>
      </c>
      <c r="E232" s="2">
        <v>89.664818209310596</v>
      </c>
      <c r="F232" s="4">
        <v>77.392469746273903</v>
      </c>
      <c r="G232" s="2">
        <v>77.473784889160797</v>
      </c>
      <c r="H232" s="4">
        <v>75.586233863146205</v>
      </c>
      <c r="I232" s="2">
        <v>76.213803350379905</v>
      </c>
      <c r="J232" s="4">
        <v>66.576341400786305</v>
      </c>
      <c r="K232" s="2">
        <v>69.988788807131996</v>
      </c>
      <c r="L232" s="4">
        <v>91.535288463002004</v>
      </c>
      <c r="M232" s="2">
        <v>70.092831131863306</v>
      </c>
    </row>
    <row r="233" spans="1:13" hidden="1" x14ac:dyDescent="0.25">
      <c r="A233" s="1"/>
      <c r="B233" s="1" t="b">
        <v>0</v>
      </c>
      <c r="C233" s="1" t="s">
        <v>50</v>
      </c>
      <c r="D233" s="1" t="s">
        <v>145</v>
      </c>
      <c r="E233" s="2">
        <v>149.807240394285</v>
      </c>
      <c r="F233" s="4">
        <v>136.69141914731699</v>
      </c>
      <c r="G233" s="2">
        <v>131.019505603152</v>
      </c>
      <c r="H233" s="4">
        <v>130.18314107676301</v>
      </c>
      <c r="I233" s="2">
        <v>132.625601201753</v>
      </c>
      <c r="J233" s="4">
        <v>115.952909430066</v>
      </c>
      <c r="K233" s="2">
        <v>124.641838794818</v>
      </c>
      <c r="L233" s="4">
        <v>92.746981772964702</v>
      </c>
      <c r="M233" s="2">
        <v>71.666840319975506</v>
      </c>
    </row>
    <row r="234" spans="1:13" hidden="1" x14ac:dyDescent="0.25">
      <c r="A234" s="1"/>
      <c r="B234" s="1" t="b">
        <v>0</v>
      </c>
      <c r="C234" s="1" t="s">
        <v>18</v>
      </c>
      <c r="D234" s="1" t="s">
        <v>145</v>
      </c>
      <c r="E234" s="2">
        <v>24.618383405315999</v>
      </c>
      <c r="F234" s="4">
        <v>20.873585271987601</v>
      </c>
      <c r="G234" s="2">
        <v>20.993772800222601</v>
      </c>
      <c r="H234" s="4">
        <v>20.634390866061899</v>
      </c>
      <c r="I234" s="2">
        <v>20.7881051720145</v>
      </c>
      <c r="J234" s="4">
        <v>18.277323490765099</v>
      </c>
      <c r="K234" s="2">
        <v>19.100643895722399</v>
      </c>
      <c r="L234" s="4">
        <v>94.780899724961102</v>
      </c>
      <c r="M234" s="2">
        <v>72.818959699425804</v>
      </c>
    </row>
    <row r="235" spans="1:13" hidden="1" x14ac:dyDescent="0.25">
      <c r="A235" s="1"/>
      <c r="B235" s="1" t="b">
        <v>0</v>
      </c>
      <c r="C235" s="1" t="s">
        <v>136</v>
      </c>
      <c r="D235" s="1" t="s">
        <v>53</v>
      </c>
      <c r="E235" s="2">
        <v>90716.650769178494</v>
      </c>
      <c r="F235" s="4">
        <v>96144.870957236606</v>
      </c>
      <c r="G235" s="2">
        <v>103371.93328813001</v>
      </c>
      <c r="H235" s="4">
        <v>104418.293245006</v>
      </c>
      <c r="I235" s="2">
        <v>123354.64913927601</v>
      </c>
      <c r="J235" s="4">
        <v>115538.674830166</v>
      </c>
      <c r="K235" s="2">
        <v>127889.861387753</v>
      </c>
      <c r="L235" s="4">
        <v>89.170586175928904</v>
      </c>
      <c r="M235" s="2">
        <v>71.012870592802301</v>
      </c>
    </row>
    <row r="236" spans="1:13" hidden="1" x14ac:dyDescent="0.25">
      <c r="A236" s="1"/>
      <c r="B236" s="1" t="b">
        <v>0</v>
      </c>
      <c r="C236" s="1" t="s">
        <v>67</v>
      </c>
      <c r="D236" s="1" t="s">
        <v>53</v>
      </c>
      <c r="E236" s="2">
        <v>14182.4016784041</v>
      </c>
      <c r="F236" s="4">
        <v>15960.0293099257</v>
      </c>
      <c r="G236" s="2">
        <v>17616.621914587002</v>
      </c>
      <c r="H236" s="4">
        <v>18062.264781288901</v>
      </c>
      <c r="I236" s="2">
        <v>20835.925143458899</v>
      </c>
      <c r="J236" s="4">
        <v>19202.998056253098</v>
      </c>
      <c r="K236" s="2">
        <v>22159.3951611183</v>
      </c>
      <c r="L236" s="4">
        <v>90.598060325901798</v>
      </c>
      <c r="M236" s="2">
        <v>72.087092467922105</v>
      </c>
    </row>
    <row r="237" spans="1:13" hidden="1" x14ac:dyDescent="0.25">
      <c r="A237" s="1"/>
      <c r="B237" s="1" t="b">
        <v>0</v>
      </c>
      <c r="C237" s="1" t="s">
        <v>143</v>
      </c>
      <c r="D237" s="1" t="s">
        <v>53</v>
      </c>
      <c r="E237" s="2">
        <v>1606.89125832588</v>
      </c>
      <c r="F237" s="4">
        <v>2336.6636608006702</v>
      </c>
      <c r="G237" s="2">
        <v>2688.1919209764501</v>
      </c>
      <c r="H237" s="4">
        <v>2703.4834431109098</v>
      </c>
      <c r="I237" s="2">
        <v>3245.3602660851602</v>
      </c>
      <c r="J237" s="4">
        <v>2768.57940761596</v>
      </c>
      <c r="K237" s="2">
        <v>3532.75285645751</v>
      </c>
      <c r="L237" s="4">
        <v>89.7781891457402</v>
      </c>
      <c r="M237" s="2">
        <v>71.640871700061396</v>
      </c>
    </row>
    <row r="238" spans="1:13" hidden="1" x14ac:dyDescent="0.25">
      <c r="A238" s="1"/>
      <c r="B238" s="1" t="b">
        <v>0</v>
      </c>
      <c r="C238" s="1" t="s">
        <v>135</v>
      </c>
      <c r="D238" s="1" t="s">
        <v>53</v>
      </c>
      <c r="E238" s="2">
        <v>537.18457176445304</v>
      </c>
      <c r="F238" s="4">
        <v>1037.78301923907</v>
      </c>
      <c r="G238" s="2">
        <v>1136.482911182</v>
      </c>
      <c r="H238" s="4">
        <v>1151.51649561459</v>
      </c>
      <c r="I238" s="2">
        <v>1375.8400496766001</v>
      </c>
      <c r="J238" s="4">
        <v>1243.2371319771401</v>
      </c>
      <c r="K238" s="2">
        <v>1526.7499555618001</v>
      </c>
      <c r="L238" s="4">
        <v>89.703100832376094</v>
      </c>
      <c r="M238" s="2">
        <v>71.985849942986903</v>
      </c>
    </row>
    <row r="239" spans="1:13" hidden="1" x14ac:dyDescent="0.25">
      <c r="A239" s="1"/>
      <c r="B239" s="1" t="b">
        <v>0</v>
      </c>
      <c r="C239" s="1" t="s">
        <v>148</v>
      </c>
      <c r="D239" s="1" t="s">
        <v>53</v>
      </c>
      <c r="E239" s="2">
        <v>269.73678577533099</v>
      </c>
      <c r="F239" s="4">
        <v>766.71190713327405</v>
      </c>
      <c r="G239" s="2">
        <v>636.37752682872099</v>
      </c>
      <c r="H239" s="4">
        <v>673.72835383091399</v>
      </c>
      <c r="I239" s="2">
        <v>855.44463895773299</v>
      </c>
      <c r="J239" s="4">
        <v>780.47198628822002</v>
      </c>
      <c r="K239" s="2">
        <v>993.18192953031598</v>
      </c>
      <c r="L239" s="4">
        <v>86.913979212257701</v>
      </c>
      <c r="M239" s="2">
        <v>69.684201361748293</v>
      </c>
    </row>
    <row r="240" spans="1:13" hidden="1" x14ac:dyDescent="0.25">
      <c r="A240" s="1"/>
      <c r="B240" s="1" t="b">
        <v>0</v>
      </c>
      <c r="C240" s="1" t="s">
        <v>41</v>
      </c>
      <c r="D240" s="1" t="s">
        <v>53</v>
      </c>
      <c r="E240" s="2">
        <v>151.298274688253</v>
      </c>
      <c r="F240" s="4">
        <v>613.86546926554195</v>
      </c>
      <c r="G240" s="2">
        <v>365.42797471728301</v>
      </c>
      <c r="H240" s="4">
        <v>390.95467357754802</v>
      </c>
      <c r="I240" s="2">
        <v>522.20276714900604</v>
      </c>
      <c r="J240" s="4">
        <v>457.25900862379598</v>
      </c>
      <c r="K240" s="2">
        <v>629.79957289238496</v>
      </c>
      <c r="L240" s="4">
        <v>79.496206945405504</v>
      </c>
      <c r="M240" s="2">
        <v>65.371112717764007</v>
      </c>
    </row>
    <row r="241" spans="1:13" hidden="1" x14ac:dyDescent="0.25">
      <c r="A241" s="1"/>
      <c r="B241" s="1" t="b">
        <v>0</v>
      </c>
      <c r="C241" s="1" t="s">
        <v>40</v>
      </c>
      <c r="D241" s="1" t="s">
        <v>53</v>
      </c>
      <c r="E241" s="2">
        <v>80.827335144890995</v>
      </c>
      <c r="F241" s="4">
        <v>360.87047078199203</v>
      </c>
      <c r="G241" s="2">
        <v>180.27691913120699</v>
      </c>
      <c r="H241" s="4">
        <v>192.850918242642</v>
      </c>
      <c r="I241" s="2">
        <v>262.93823562297001</v>
      </c>
      <c r="J241" s="4">
        <v>232.09533812545499</v>
      </c>
      <c r="K241" s="2">
        <v>321.112180404139</v>
      </c>
      <c r="L241" s="4">
        <v>78.611996098639295</v>
      </c>
      <c r="M241" s="2">
        <v>63.9647715784985</v>
      </c>
    </row>
    <row r="242" spans="1:13" hidden="1" x14ac:dyDescent="0.25">
      <c r="A242" s="1"/>
      <c r="B242" s="1" t="b">
        <v>0</v>
      </c>
      <c r="C242" s="1" t="s">
        <v>87</v>
      </c>
      <c r="D242" s="1" t="s">
        <v>53</v>
      </c>
      <c r="E242" s="2">
        <v>43.244731016189903</v>
      </c>
      <c r="F242" s="4">
        <v>193.920113663591</v>
      </c>
      <c r="G242" s="2">
        <v>88.714565757099294</v>
      </c>
      <c r="H242" s="4">
        <v>95.330437675912606</v>
      </c>
      <c r="I242" s="2">
        <v>130.74146500189701</v>
      </c>
      <c r="J242" s="4">
        <v>116.047424554594</v>
      </c>
      <c r="K242" s="2">
        <v>160.29666771375801</v>
      </c>
      <c r="L242" s="4">
        <v>81.109815341058805</v>
      </c>
      <c r="M242" s="2">
        <v>64.169880227678306</v>
      </c>
    </row>
    <row r="243" spans="1:13" hidden="1" x14ac:dyDescent="0.25">
      <c r="A243" s="1"/>
      <c r="B243" s="1" t="b">
        <v>0</v>
      </c>
      <c r="C243" s="1" t="s">
        <v>42</v>
      </c>
      <c r="D243" s="1" t="s">
        <v>53</v>
      </c>
      <c r="E243" s="2">
        <v>23.9198242156011</v>
      </c>
      <c r="F243" s="4">
        <v>89.115505056961297</v>
      </c>
      <c r="G243" s="2">
        <v>41.116205088859203</v>
      </c>
      <c r="H243" s="4">
        <v>43.203973043409498</v>
      </c>
      <c r="I243" s="2">
        <v>59.808414079486397</v>
      </c>
      <c r="J243" s="4">
        <v>53.154695756187202</v>
      </c>
      <c r="K243" s="2">
        <v>72.708895370744997</v>
      </c>
      <c r="L243" s="4">
        <v>74.415176433533404</v>
      </c>
      <c r="M243" s="2">
        <v>58.209455301513003</v>
      </c>
    </row>
    <row r="244" spans="1:13" hidden="1" x14ac:dyDescent="0.25">
      <c r="A244" s="1"/>
      <c r="B244" s="1" t="b">
        <v>0</v>
      </c>
      <c r="C244" s="1" t="s">
        <v>72</v>
      </c>
      <c r="D244" s="1" t="s">
        <v>53</v>
      </c>
      <c r="E244" s="2">
        <v>15.6885877205969</v>
      </c>
      <c r="F244" s="4">
        <v>45.5850998649369</v>
      </c>
      <c r="G244" s="2">
        <v>22.0377146138052</v>
      </c>
      <c r="H244" s="4">
        <v>23.225475754281099</v>
      </c>
      <c r="I244" s="2">
        <v>30.746347036863401</v>
      </c>
      <c r="J244" s="4">
        <v>27.7469216214981</v>
      </c>
      <c r="K244" s="2">
        <v>37.6564941141581</v>
      </c>
      <c r="L244" s="4">
        <v>81.0394924952667</v>
      </c>
      <c r="M244" s="2">
        <v>63.562934758187303</v>
      </c>
    </row>
    <row r="245" spans="1:13" hidden="1" x14ac:dyDescent="0.25">
      <c r="A245" s="1"/>
      <c r="B245" s="1" t="b">
        <v>0</v>
      </c>
      <c r="C245" s="1" t="s">
        <v>81</v>
      </c>
      <c r="D245" s="1" t="s">
        <v>145</v>
      </c>
      <c r="E245" s="2">
        <v>0.53865434546635504</v>
      </c>
      <c r="F245" s="4">
        <v>0.55724813329173695</v>
      </c>
      <c r="G245" s="2">
        <v>0.53858195941064002</v>
      </c>
      <c r="H245" s="4">
        <v>0.51562518882557995</v>
      </c>
      <c r="I245" s="2">
        <v>0.58890323852697002</v>
      </c>
      <c r="J245" s="4">
        <v>0.52083841741398396</v>
      </c>
      <c r="K245" s="2">
        <v>0.57758407678718404</v>
      </c>
      <c r="L245" s="4">
        <v>103.30022094440599</v>
      </c>
      <c r="M245" s="2">
        <v>77.586173330845597</v>
      </c>
    </row>
    <row r="246" spans="1:13" hidden="1" x14ac:dyDescent="0.25">
      <c r="A246" s="1"/>
      <c r="B246" s="1" t="b">
        <v>0</v>
      </c>
      <c r="C246" s="1" t="s">
        <v>50</v>
      </c>
      <c r="D246" s="1" t="s">
        <v>145</v>
      </c>
      <c r="E246" s="2">
        <v>103.737747850392</v>
      </c>
      <c r="F246" s="4">
        <v>97.159068899360605</v>
      </c>
      <c r="G246" s="2">
        <v>91.591041963610607</v>
      </c>
      <c r="H246" s="4">
        <v>90.548304666499106</v>
      </c>
      <c r="I246" s="2">
        <v>93.7777578068021</v>
      </c>
      <c r="J246" s="4">
        <v>81.769714312266402</v>
      </c>
      <c r="K246" s="2">
        <v>88.258993080487201</v>
      </c>
      <c r="L246" s="4">
        <v>102.680803830171</v>
      </c>
      <c r="M246" s="2">
        <v>78.348913808997494</v>
      </c>
    </row>
    <row r="247" spans="1:13" hidden="1" x14ac:dyDescent="0.25">
      <c r="A247" s="1"/>
      <c r="B247" s="1" t="b">
        <v>0</v>
      </c>
      <c r="C247" s="1" t="s">
        <v>18</v>
      </c>
      <c r="D247" s="1" t="s">
        <v>145</v>
      </c>
      <c r="E247" s="2">
        <v>0.12880107392875501</v>
      </c>
      <c r="F247" s="4">
        <v>0.14656082689318001</v>
      </c>
      <c r="G247" s="2">
        <v>0.13427381578167999</v>
      </c>
      <c r="H247" s="4">
        <v>0.15397691123238499</v>
      </c>
      <c r="I247" s="2">
        <v>0.150167916192814</v>
      </c>
      <c r="J247" s="4">
        <v>0.13743202618603101</v>
      </c>
      <c r="K247" s="2">
        <v>0.181629479400922</v>
      </c>
      <c r="L247" s="4">
        <v>103.88795413910699</v>
      </c>
      <c r="M247" s="2">
        <v>80.030574122905307</v>
      </c>
    </row>
    <row r="248" spans="1:13" hidden="1" x14ac:dyDescent="0.25">
      <c r="A248" s="1"/>
      <c r="B248" s="1" t="b">
        <v>0</v>
      </c>
      <c r="C248" s="1" t="s">
        <v>16</v>
      </c>
      <c r="D248" s="1" t="s">
        <v>53</v>
      </c>
      <c r="E248" s="2">
        <v>11.5705397363727</v>
      </c>
      <c r="F248" s="4">
        <v>26.212058708523799</v>
      </c>
      <c r="G248" s="2">
        <v>13.1809783800035</v>
      </c>
      <c r="H248" s="4">
        <v>13.762369611096601</v>
      </c>
      <c r="I248" s="2">
        <v>17.862952391880199</v>
      </c>
      <c r="J248" s="4">
        <v>16.302810903034</v>
      </c>
      <c r="K248" s="2">
        <v>21.546441040558399</v>
      </c>
      <c r="L248" s="4">
        <v>83.368553300057002</v>
      </c>
      <c r="M248" s="2">
        <v>67.082250924547196</v>
      </c>
    </row>
    <row r="249" spans="1:13" hidden="1" x14ac:dyDescent="0.25">
      <c r="A249" s="1"/>
      <c r="B249" s="1" t="b">
        <v>0</v>
      </c>
      <c r="C249" s="1" t="s">
        <v>56</v>
      </c>
      <c r="D249" s="1" t="s">
        <v>53</v>
      </c>
      <c r="E249" s="2">
        <v>9.0675636359702292</v>
      </c>
      <c r="F249" s="4">
        <v>16.680045021928301</v>
      </c>
      <c r="G249" s="2">
        <v>8.7861082636299095</v>
      </c>
      <c r="H249" s="4">
        <v>9.0767820511823203</v>
      </c>
      <c r="I249" s="2">
        <v>11.522542810723801</v>
      </c>
      <c r="J249" s="4">
        <v>10.368074170186199</v>
      </c>
      <c r="K249" s="2">
        <v>13.576428766967</v>
      </c>
      <c r="L249" s="4">
        <v>83.477573615936095</v>
      </c>
      <c r="M249" s="2">
        <v>65.112379035569901</v>
      </c>
    </row>
    <row r="250" spans="1:13" hidden="1" x14ac:dyDescent="0.25">
      <c r="A250" s="1"/>
      <c r="B250" s="1" t="b">
        <v>0</v>
      </c>
      <c r="C250" s="1" t="s">
        <v>117</v>
      </c>
      <c r="D250" s="1" t="s">
        <v>53</v>
      </c>
      <c r="E250" s="2">
        <v>7.4982077472257904</v>
      </c>
      <c r="F250" s="4">
        <v>11.824323641565201</v>
      </c>
      <c r="G250" s="2">
        <v>6.4489173372851303</v>
      </c>
      <c r="H250" s="4">
        <v>6.6235795419942196</v>
      </c>
      <c r="I250" s="2">
        <v>7.9640884015467703</v>
      </c>
      <c r="J250" s="4">
        <v>7.2439108948753299</v>
      </c>
      <c r="K250" s="2">
        <v>9.2730864093523007</v>
      </c>
      <c r="L250" s="4">
        <v>83.753244791648399</v>
      </c>
      <c r="M250" s="2">
        <v>64.831988125957196</v>
      </c>
    </row>
    <row r="251" spans="1:13" hidden="1" x14ac:dyDescent="0.25">
      <c r="A251" s="1"/>
      <c r="B251" s="1" t="b">
        <v>0</v>
      </c>
      <c r="C251" s="1" t="s">
        <v>126</v>
      </c>
      <c r="D251" s="1" t="s">
        <v>53</v>
      </c>
      <c r="E251" s="2">
        <v>6.2728801642072698</v>
      </c>
      <c r="F251" s="4">
        <v>8.7617166923055603</v>
      </c>
      <c r="G251" s="2">
        <v>4.8434804910362104</v>
      </c>
      <c r="H251" s="4">
        <v>4.8776774490356498</v>
      </c>
      <c r="I251" s="2">
        <v>5.7290756614145</v>
      </c>
      <c r="J251" s="4">
        <v>5.2927163681876701</v>
      </c>
      <c r="K251" s="2">
        <v>6.6423880996143003</v>
      </c>
      <c r="L251" s="4">
        <v>84.512066468320199</v>
      </c>
      <c r="M251" s="2">
        <v>64.967738501679094</v>
      </c>
    </row>
    <row r="252" spans="1:13" hidden="1" x14ac:dyDescent="0.25">
      <c r="A252" s="1"/>
      <c r="B252" s="1" t="b">
        <v>0</v>
      </c>
      <c r="C252" s="1" t="s">
        <v>61</v>
      </c>
      <c r="D252" s="1" t="s">
        <v>53</v>
      </c>
      <c r="E252" s="2">
        <v>5.2189166709503896</v>
      </c>
      <c r="F252" s="4">
        <v>6.8441890092354001</v>
      </c>
      <c r="G252" s="2">
        <v>3.7787193720832302</v>
      </c>
      <c r="H252" s="4">
        <v>3.8871355826493099</v>
      </c>
      <c r="I252" s="2">
        <v>4.3793335049183399</v>
      </c>
      <c r="J252" s="4">
        <v>4.0287045872761</v>
      </c>
      <c r="K252" s="2">
        <v>5.0604778654153799</v>
      </c>
      <c r="L252" s="4">
        <v>85.259097418100097</v>
      </c>
      <c r="M252" s="2">
        <v>64.613502462465206</v>
      </c>
    </row>
    <row r="253" spans="1:13" hidden="1" x14ac:dyDescent="0.25">
      <c r="A253" s="1"/>
      <c r="B253" s="1" t="b">
        <v>0</v>
      </c>
      <c r="C253" s="1" t="s">
        <v>34</v>
      </c>
      <c r="D253" s="1" t="s">
        <v>53</v>
      </c>
      <c r="E253" s="2">
        <v>4.5615384718421996</v>
      </c>
      <c r="F253" s="4">
        <v>5.3542660010712098</v>
      </c>
      <c r="G253" s="2">
        <v>3.08764715396926</v>
      </c>
      <c r="H253" s="4">
        <v>3.0340826387804598</v>
      </c>
      <c r="I253" s="2">
        <v>3.3989608244231402</v>
      </c>
      <c r="J253" s="4">
        <v>3.1453865047242102</v>
      </c>
      <c r="K253" s="2">
        <v>3.8821281203512901</v>
      </c>
      <c r="L253" s="4">
        <v>103.426944913771</v>
      </c>
      <c r="M253" s="2">
        <v>78.213288764452699</v>
      </c>
    </row>
    <row r="254" spans="1:13" hidden="1" x14ac:dyDescent="0.25">
      <c r="A254" s="1"/>
      <c r="B254" s="1" t="b">
        <v>0</v>
      </c>
      <c r="C254" s="1" t="s">
        <v>149</v>
      </c>
      <c r="D254" s="1" t="s">
        <v>53</v>
      </c>
      <c r="E254" s="2">
        <v>5.6947724915954403</v>
      </c>
      <c r="F254" s="4">
        <v>5.7110348024508397</v>
      </c>
      <c r="G254" s="2">
        <v>3.5319381365923501</v>
      </c>
      <c r="H254" s="4">
        <v>3.4907643910672399</v>
      </c>
      <c r="I254" s="2">
        <v>3.6369087710542298</v>
      </c>
      <c r="J254" s="4">
        <v>3.1312039231365199</v>
      </c>
      <c r="K254" s="2">
        <v>3.6751919173040499</v>
      </c>
      <c r="L254" s="4">
        <v>100.014237858888</v>
      </c>
      <c r="M254" s="2">
        <v>75.687623237102102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workbookViewId="0">
      <pane xSplit="1" ySplit="2" topLeftCell="H3" activePane="bottomRight" state="frozen"/>
      <selection pane="topRight" activeCell="B1" sqref="B1"/>
      <selection pane="bottomLeft" activeCell="A3" sqref="A3"/>
      <selection pane="bottomRight" activeCell="M52" sqref="M52:S54"/>
    </sheetView>
  </sheetViews>
  <sheetFormatPr defaultRowHeight="15" x14ac:dyDescent="0.25"/>
  <cols>
    <col min="1" max="1" width="15.140625" bestFit="1" customWidth="1"/>
    <col min="2" max="2" width="11.28515625" style="5" bestFit="1" customWidth="1"/>
    <col min="3" max="3" width="11.7109375" style="5" bestFit="1" customWidth="1"/>
    <col min="4" max="4" width="8" style="5" customWidth="1"/>
    <col min="12" max="12" width="10.7109375" bestFit="1" customWidth="1"/>
  </cols>
  <sheetData>
    <row r="1" spans="1:19" x14ac:dyDescent="0.25">
      <c r="E1" t="s">
        <v>183</v>
      </c>
      <c r="F1" s="5" t="s">
        <v>183</v>
      </c>
      <c r="G1" s="5" t="s">
        <v>183</v>
      </c>
      <c r="H1" s="5" t="s">
        <v>183</v>
      </c>
      <c r="I1" s="5" t="s">
        <v>183</v>
      </c>
      <c r="J1" s="5" t="s">
        <v>183</v>
      </c>
      <c r="K1" s="5" t="s">
        <v>183</v>
      </c>
      <c r="M1" t="s">
        <v>310</v>
      </c>
      <c r="N1" s="5" t="s">
        <v>310</v>
      </c>
      <c r="O1" s="5" t="s">
        <v>310</v>
      </c>
      <c r="P1" s="5" t="s">
        <v>310</v>
      </c>
      <c r="Q1" s="5" t="s">
        <v>310</v>
      </c>
      <c r="R1" s="5" t="s">
        <v>310</v>
      </c>
      <c r="S1" s="5" t="s">
        <v>310</v>
      </c>
    </row>
    <row r="2" spans="1:19" s="5" customFormat="1" x14ac:dyDescent="0.25">
      <c r="A2" t="s">
        <v>35</v>
      </c>
      <c r="B2" s="5" t="s">
        <v>308</v>
      </c>
      <c r="C2" s="5" t="s">
        <v>309</v>
      </c>
      <c r="D2" s="5" t="s">
        <v>307</v>
      </c>
      <c r="E2" t="s">
        <v>182</v>
      </c>
      <c r="F2" t="s">
        <v>184</v>
      </c>
      <c r="G2" t="s">
        <v>185</v>
      </c>
      <c r="H2" t="s">
        <v>192</v>
      </c>
      <c r="I2" t="s">
        <v>187</v>
      </c>
      <c r="J2" t="s">
        <v>188</v>
      </c>
      <c r="K2" t="s">
        <v>189</v>
      </c>
      <c r="M2" s="5" t="s">
        <v>182</v>
      </c>
      <c r="N2" s="5" t="s">
        <v>184</v>
      </c>
      <c r="O2" s="5" t="s">
        <v>185</v>
      </c>
      <c r="P2" s="5" t="s">
        <v>192</v>
      </c>
      <c r="Q2" s="5" t="s">
        <v>187</v>
      </c>
      <c r="R2" s="5" t="s">
        <v>188</v>
      </c>
      <c r="S2" s="5" t="s">
        <v>189</v>
      </c>
    </row>
    <row r="3" spans="1:19" x14ac:dyDescent="0.25">
      <c r="A3" t="s">
        <v>64</v>
      </c>
      <c r="B3" s="5">
        <f>'pH vs vol'!B2</f>
        <v>1</v>
      </c>
      <c r="C3" s="5">
        <f>B3</f>
        <v>1</v>
      </c>
      <c r="D3" s="5">
        <f>'pH vs vol'!D2</f>
        <v>5.36</v>
      </c>
      <c r="E3">
        <f>Calculation!E17</f>
        <v>1.9616164104192895</v>
      </c>
      <c r="F3">
        <f>Calculation!F17</f>
        <v>1.9389954059688541</v>
      </c>
      <c r="G3">
        <f>Calculation!G17</f>
        <v>1.4828632664989017</v>
      </c>
      <c r="H3">
        <f>Calculation!H17</f>
        <v>1.7728168780100493</v>
      </c>
      <c r="I3">
        <f>Calculation!I17</f>
        <v>1.8258743118388416</v>
      </c>
      <c r="J3">
        <f>Calculation!J17</f>
        <v>1.2478581688007935</v>
      </c>
      <c r="K3">
        <f>Calculation!K17</f>
        <v>1.3718475043593172</v>
      </c>
      <c r="M3">
        <f>E3*$B3/1000</f>
        <v>1.9616164104192895E-3</v>
      </c>
      <c r="N3" s="5">
        <f t="shared" ref="N3:S18" si="0">F3*$B3/1000</f>
        <v>1.938995405968854E-3</v>
      </c>
      <c r="O3" s="5">
        <f t="shared" si="0"/>
        <v>1.4828632664989016E-3</v>
      </c>
      <c r="P3" s="5">
        <f t="shared" si="0"/>
        <v>1.7728168780100492E-3</v>
      </c>
      <c r="Q3" s="5">
        <f t="shared" si="0"/>
        <v>1.8258743118388415E-3</v>
      </c>
      <c r="R3" s="5">
        <f t="shared" si="0"/>
        <v>1.2478581688007936E-3</v>
      </c>
      <c r="S3" s="5">
        <f t="shared" si="0"/>
        <v>1.3718475043593172E-3</v>
      </c>
    </row>
    <row r="4" spans="1:19" x14ac:dyDescent="0.25">
      <c r="A4" s="5" t="s">
        <v>5</v>
      </c>
      <c r="B4" s="5">
        <f>'pH vs vol'!B12</f>
        <v>9.1999999999999993</v>
      </c>
      <c r="C4" s="5">
        <f>'pH vs vol'!C12</f>
        <v>89.3</v>
      </c>
      <c r="D4" s="5">
        <f>'pH vs vol'!D12</f>
        <v>6.28</v>
      </c>
      <c r="E4">
        <f>Calculation!E19</f>
        <v>1.6268773013070494</v>
      </c>
      <c r="F4">
        <f>Calculation!F19</f>
        <v>1.5560779641926543</v>
      </c>
      <c r="G4">
        <f>Calculation!G19</f>
        <v>1.3483144553062614</v>
      </c>
      <c r="H4">
        <f>Calculation!H19</f>
        <v>1.4070445653001393</v>
      </c>
      <c r="I4">
        <f>Calculation!I19</f>
        <v>1.6962744455452516</v>
      </c>
      <c r="J4">
        <f>Calculation!J19</f>
        <v>1.1006863611665834</v>
      </c>
      <c r="K4">
        <f>Calculation!K19</f>
        <v>1.2500595101338872</v>
      </c>
      <c r="M4" s="5">
        <f t="shared" ref="M4:M51" si="1">E4*$B4/1000</f>
        <v>1.4967271172024853E-2</v>
      </c>
      <c r="N4" s="5">
        <f t="shared" si="0"/>
        <v>1.4315917270572418E-2</v>
      </c>
      <c r="O4" s="5">
        <f t="shared" si="0"/>
        <v>1.2404492988817604E-2</v>
      </c>
      <c r="P4" s="5">
        <f t="shared" si="0"/>
        <v>1.2944810000761281E-2</v>
      </c>
      <c r="Q4" s="5">
        <f t="shared" si="0"/>
        <v>1.5605724899016314E-2</v>
      </c>
      <c r="R4" s="5">
        <f t="shared" si="0"/>
        <v>1.0126314522732565E-2</v>
      </c>
      <c r="S4" s="5">
        <f t="shared" si="0"/>
        <v>1.1500547493231761E-2</v>
      </c>
    </row>
    <row r="5" spans="1:19" x14ac:dyDescent="0.25">
      <c r="A5" s="5" t="s">
        <v>80</v>
      </c>
      <c r="B5" s="5">
        <f>'pH vs vol'!B22</f>
        <v>9.6999999999999993</v>
      </c>
      <c r="C5" s="5">
        <f>'pH vs vol'!C22</f>
        <v>184.29999999999998</v>
      </c>
      <c r="D5" s="5">
        <f>'pH vs vol'!D22</f>
        <v>6.13</v>
      </c>
      <c r="E5">
        <f>Calculation!E21</f>
        <v>1.5565893913146294</v>
      </c>
      <c r="F5">
        <f>Calculation!F21</f>
        <v>1.5633799045924544</v>
      </c>
      <c r="G5">
        <f>Calculation!G21</f>
        <v>1.3188350161692817</v>
      </c>
      <c r="H5">
        <f>Calculation!H21</f>
        <v>1.4080017391106892</v>
      </c>
      <c r="I5">
        <f>Calculation!I21</f>
        <v>1.6364567539657615</v>
      </c>
      <c r="J5">
        <f>Calculation!J21</f>
        <v>1.0437472483973536</v>
      </c>
      <c r="K5">
        <f>Calculation!K21</f>
        <v>1.2859835413494172</v>
      </c>
      <c r="M5" s="5">
        <f t="shared" si="1"/>
        <v>1.5098917095751905E-2</v>
      </c>
      <c r="N5" s="5">
        <f t="shared" si="0"/>
        <v>1.5164785074546806E-2</v>
      </c>
      <c r="O5" s="5">
        <f t="shared" si="0"/>
        <v>1.2792699656842032E-2</v>
      </c>
      <c r="P5" s="5">
        <f t="shared" si="0"/>
        <v>1.3657616869373683E-2</v>
      </c>
      <c r="Q5" s="5">
        <f t="shared" si="0"/>
        <v>1.5873630513467886E-2</v>
      </c>
      <c r="R5" s="5">
        <f t="shared" si="0"/>
        <v>1.0124348309454329E-2</v>
      </c>
      <c r="S5" s="5">
        <f t="shared" si="0"/>
        <v>1.2474040351089347E-2</v>
      </c>
    </row>
    <row r="6" spans="1:19" x14ac:dyDescent="0.25">
      <c r="A6" s="5" t="s">
        <v>24</v>
      </c>
      <c r="B6" s="5">
        <f>'pH vs vol'!B32</f>
        <v>9.1999999999999993</v>
      </c>
      <c r="C6" s="5">
        <f>'pH vs vol'!C32</f>
        <v>264.89999999999998</v>
      </c>
      <c r="D6" s="5">
        <f>'pH vs vol'!D32</f>
        <v>6.52</v>
      </c>
      <c r="E6">
        <f>Calculation!E23</f>
        <v>1.7407913925860294</v>
      </c>
      <c r="F6">
        <f>Calculation!F23</f>
        <v>1.5608231591060642</v>
      </c>
      <c r="G6">
        <f>Calculation!G23</f>
        <v>1.1819180252387318</v>
      </c>
      <c r="H6">
        <f>Calculation!H23</f>
        <v>1.693286650461149</v>
      </c>
      <c r="I6">
        <f>Calculation!I23</f>
        <v>1.5345179120086616</v>
      </c>
      <c r="J6">
        <f>Calculation!J23</f>
        <v>1.1684990452652635</v>
      </c>
      <c r="K6">
        <f>Calculation!K23</f>
        <v>1.1959102215565269</v>
      </c>
      <c r="M6" s="5">
        <f t="shared" si="1"/>
        <v>1.6015280811791471E-2</v>
      </c>
      <c r="N6" s="5">
        <f t="shared" si="0"/>
        <v>1.4359573063775789E-2</v>
      </c>
      <c r="O6" s="5">
        <f t="shared" si="0"/>
        <v>1.087364583219633E-2</v>
      </c>
      <c r="P6" s="5">
        <f t="shared" si="0"/>
        <v>1.5578237184242569E-2</v>
      </c>
      <c r="Q6" s="5">
        <f t="shared" si="0"/>
        <v>1.4117564790479684E-2</v>
      </c>
      <c r="R6" s="5">
        <f t="shared" si="0"/>
        <v>1.0750191216440424E-2</v>
      </c>
      <c r="S6" s="5">
        <f t="shared" si="0"/>
        <v>1.1002374038320047E-2</v>
      </c>
    </row>
    <row r="7" spans="1:19" x14ac:dyDescent="0.25">
      <c r="A7" s="5" t="s">
        <v>152</v>
      </c>
      <c r="B7" s="5">
        <f>'pH vs vol'!B42</f>
        <v>9.4</v>
      </c>
      <c r="C7" s="5">
        <f>'pH vs vol'!C42</f>
        <v>358.59999999999997</v>
      </c>
      <c r="D7" s="5">
        <f>'pH vs vol'!D42</f>
        <v>6.05</v>
      </c>
      <c r="E7">
        <f>Calculation!E25</f>
        <v>1.6564655618302095</v>
      </c>
      <c r="F7">
        <f>Calculation!F25</f>
        <v>1.4481812161582943</v>
      </c>
      <c r="G7">
        <f>Calculation!G25</f>
        <v>1.1679677456751918</v>
      </c>
      <c r="H7">
        <f>Calculation!H25</f>
        <v>1.4316644779938492</v>
      </c>
      <c r="I7">
        <f>Calculation!I25</f>
        <v>1.6316304924821514</v>
      </c>
      <c r="J7">
        <f>Calculation!J25</f>
        <v>1.1852243156424334</v>
      </c>
      <c r="K7">
        <f>Calculation!K25</f>
        <v>1.086249330485437</v>
      </c>
      <c r="M7" s="5">
        <f t="shared" si="1"/>
        <v>1.5570776281203971E-2</v>
      </c>
      <c r="N7" s="5">
        <f t="shared" si="0"/>
        <v>1.3612903431887967E-2</v>
      </c>
      <c r="O7" s="5">
        <f t="shared" si="0"/>
        <v>1.0978896809346803E-2</v>
      </c>
      <c r="P7" s="5">
        <f t="shared" si="0"/>
        <v>1.3457646093142182E-2</v>
      </c>
      <c r="Q7" s="5">
        <f t="shared" si="0"/>
        <v>1.5337326629332225E-2</v>
      </c>
      <c r="R7" s="5">
        <f t="shared" si="0"/>
        <v>1.1141108567038874E-2</v>
      </c>
      <c r="S7" s="5">
        <f t="shared" si="0"/>
        <v>1.021074370656311E-2</v>
      </c>
    </row>
    <row r="8" spans="1:19" x14ac:dyDescent="0.25">
      <c r="A8" s="5" t="s">
        <v>120</v>
      </c>
      <c r="B8" s="5">
        <f>'pH vs vol'!B52</f>
        <v>9.3000000000000007</v>
      </c>
      <c r="C8" s="5">
        <f>'pH vs vol'!C52</f>
        <v>453.2</v>
      </c>
      <c r="D8" s="5">
        <f>'pH vs vol'!D52</f>
        <v>5.85</v>
      </c>
      <c r="E8">
        <f>Calculation!E27</f>
        <v>1.6615812831036394</v>
      </c>
      <c r="F8">
        <f>Calculation!F27</f>
        <v>1.4543051828502143</v>
      </c>
      <c r="G8">
        <f>Calculation!G27</f>
        <v>1.3267678393194415</v>
      </c>
      <c r="H8">
        <f>Calculation!H27</f>
        <v>1.4183782775313292</v>
      </c>
      <c r="I8">
        <f>Calculation!I27</f>
        <v>1.5267245531350915</v>
      </c>
      <c r="J8">
        <f>Calculation!J27</f>
        <v>1.0446858651040434</v>
      </c>
      <c r="K8">
        <f>Calculation!K27</f>
        <v>1.1655358199320172</v>
      </c>
      <c r="M8" s="5">
        <f t="shared" si="1"/>
        <v>1.5452705932863848E-2</v>
      </c>
      <c r="N8" s="5">
        <f t="shared" si="0"/>
        <v>1.3525038200506994E-2</v>
      </c>
      <c r="O8" s="5">
        <f t="shared" si="0"/>
        <v>1.2338940905670807E-2</v>
      </c>
      <c r="P8" s="5">
        <f t="shared" si="0"/>
        <v>1.3190917981041363E-2</v>
      </c>
      <c r="Q8" s="5">
        <f t="shared" si="0"/>
        <v>1.4198538344156353E-2</v>
      </c>
      <c r="R8" s="5">
        <f t="shared" si="0"/>
        <v>9.7155785454676041E-3</v>
      </c>
      <c r="S8" s="5">
        <f t="shared" si="0"/>
        <v>1.083948312536776E-2</v>
      </c>
    </row>
    <row r="9" spans="1:19" x14ac:dyDescent="0.25">
      <c r="A9" s="5" t="s">
        <v>110</v>
      </c>
      <c r="B9" s="5">
        <f>'pH vs vol'!B62</f>
        <v>9.1999999999999993</v>
      </c>
      <c r="C9" s="5">
        <f>'pH vs vol'!C62</f>
        <v>542.4</v>
      </c>
      <c r="D9" s="5">
        <f>'pH vs vol'!D62</f>
        <v>5.91</v>
      </c>
      <c r="E9">
        <f>Calculation!E29</f>
        <v>1.4824811422914894</v>
      </c>
      <c r="F9">
        <f>Calculation!F29</f>
        <v>1.444199739984884</v>
      </c>
      <c r="G9">
        <f>Calculation!G29</f>
        <v>1.1210141543643617</v>
      </c>
      <c r="H9">
        <f>Calculation!H29</f>
        <v>1.2532279574162191</v>
      </c>
      <c r="I9">
        <f>Calculation!I29</f>
        <v>1.5393780061369013</v>
      </c>
      <c r="J9">
        <f>Calculation!J29</f>
        <v>1.0587725832733734</v>
      </c>
      <c r="K9">
        <f>Calculation!K29</f>
        <v>1.0464890788214172</v>
      </c>
      <c r="M9" s="5">
        <f t="shared" si="1"/>
        <v>1.3638826509081702E-2</v>
      </c>
      <c r="N9" s="5">
        <f t="shared" si="0"/>
        <v>1.3286637607860932E-2</v>
      </c>
      <c r="O9" s="5">
        <f t="shared" si="0"/>
        <v>1.0313330220152126E-2</v>
      </c>
      <c r="P9" s="5">
        <f t="shared" si="0"/>
        <v>1.1529697208229214E-2</v>
      </c>
      <c r="Q9" s="5">
        <f t="shared" si="0"/>
        <v>1.416227765645949E-2</v>
      </c>
      <c r="R9" s="5">
        <f t="shared" si="0"/>
        <v>9.7407077661150355E-3</v>
      </c>
      <c r="S9" s="5">
        <f t="shared" si="0"/>
        <v>9.6276995251570376E-3</v>
      </c>
    </row>
    <row r="10" spans="1:19" x14ac:dyDescent="0.25">
      <c r="A10" s="5" t="s">
        <v>171</v>
      </c>
      <c r="B10" s="5">
        <f>'pH vs vol'!B72</f>
        <v>9.3000000000000007</v>
      </c>
      <c r="C10" s="5">
        <f>'pH vs vol'!C72</f>
        <v>636.49999999999977</v>
      </c>
      <c r="D10" s="5">
        <f>'pH vs vol'!D72</f>
        <v>5.94</v>
      </c>
      <c r="E10">
        <f>Calculation!E31</f>
        <v>2.8139450263519592</v>
      </c>
      <c r="F10">
        <f>Calculation!F31</f>
        <v>2.7743397932897946</v>
      </c>
      <c r="G10">
        <f>Calculation!G31</f>
        <v>2.2073778823810617</v>
      </c>
      <c r="H10">
        <f>Calculation!H31</f>
        <v>2.4891135081691993</v>
      </c>
      <c r="I10">
        <f>Calculation!I31</f>
        <v>2.4738965596964815</v>
      </c>
      <c r="J10">
        <f>Calculation!J31</f>
        <v>2.0300630205264039</v>
      </c>
      <c r="K10">
        <f>Calculation!K31</f>
        <v>2.0933622591030971</v>
      </c>
      <c r="M10" s="5">
        <f t="shared" si="1"/>
        <v>2.6169688745073222E-2</v>
      </c>
      <c r="N10" s="5">
        <f t="shared" si="0"/>
        <v>2.5801360077595092E-2</v>
      </c>
      <c r="O10" s="5">
        <f t="shared" si="0"/>
        <v>2.0528614306143875E-2</v>
      </c>
      <c r="P10" s="5">
        <f t="shared" si="0"/>
        <v>2.3148755625973558E-2</v>
      </c>
      <c r="Q10" s="5">
        <f t="shared" si="0"/>
        <v>2.3007238005177278E-2</v>
      </c>
      <c r="R10" s="5">
        <f t="shared" si="0"/>
        <v>1.8879586090895559E-2</v>
      </c>
      <c r="S10" s="5">
        <f t="shared" si="0"/>
        <v>1.9468269009658805E-2</v>
      </c>
    </row>
    <row r="11" spans="1:19" x14ac:dyDescent="0.25">
      <c r="A11" s="5" t="s">
        <v>32</v>
      </c>
      <c r="B11" s="5">
        <f>'pH vs vol'!B82</f>
        <v>9.3000000000000007</v>
      </c>
      <c r="C11" s="5">
        <f>'pH vs vol'!C82</f>
        <v>730.39999999999952</v>
      </c>
      <c r="D11" s="5">
        <f>'pH vs vol'!D82</f>
        <v>5.82</v>
      </c>
      <c r="E11">
        <f>Calculation!E33</f>
        <v>2.550596505527039</v>
      </c>
      <c r="F11">
        <f>Calculation!F33</f>
        <v>2.3526188809461441</v>
      </c>
      <c r="G11">
        <f>Calculation!G33</f>
        <v>2.0938496888470413</v>
      </c>
      <c r="H11">
        <f>Calculation!H33</f>
        <v>2.4420255616280291</v>
      </c>
      <c r="I11">
        <f>Calculation!I33</f>
        <v>2.4117834759225216</v>
      </c>
      <c r="J11">
        <f>Calculation!J33</f>
        <v>1.8134026906162537</v>
      </c>
      <c r="K11">
        <f>Calculation!K33</f>
        <v>1.9015884246513772</v>
      </c>
      <c r="M11" s="5">
        <f t="shared" si="1"/>
        <v>2.3720547501401467E-2</v>
      </c>
      <c r="N11" s="5">
        <f t="shared" si="0"/>
        <v>2.1879355592799143E-2</v>
      </c>
      <c r="O11" s="5">
        <f t="shared" si="0"/>
        <v>1.9472802106277484E-2</v>
      </c>
      <c r="P11" s="5">
        <f t="shared" si="0"/>
        <v>2.271083772314067E-2</v>
      </c>
      <c r="Q11" s="5">
        <f t="shared" si="0"/>
        <v>2.2429586326079453E-2</v>
      </c>
      <c r="R11" s="5">
        <f t="shared" si="0"/>
        <v>1.6864645022731162E-2</v>
      </c>
      <c r="S11" s="5">
        <f t="shared" si="0"/>
        <v>1.7684772349257808E-2</v>
      </c>
    </row>
    <row r="12" spans="1:19" x14ac:dyDescent="0.25">
      <c r="A12" s="5" t="s">
        <v>85</v>
      </c>
      <c r="B12" s="5">
        <f>'pH vs vol'!B92</f>
        <v>9.6</v>
      </c>
      <c r="C12" s="5">
        <f>'pH vs vol'!C92</f>
        <v>824.49999999999955</v>
      </c>
      <c r="D12" s="5">
        <f>'pH vs vol'!D92</f>
        <v>5.91</v>
      </c>
      <c r="E12">
        <f>Calculation!E35</f>
        <v>1.6047567304174295</v>
      </c>
      <c r="F12">
        <f>Calculation!F35</f>
        <v>1.4460246363167641</v>
      </c>
      <c r="G12">
        <f>Calculation!G35</f>
        <v>1.1998062813522217</v>
      </c>
      <c r="H12">
        <f>Calculation!H35</f>
        <v>1.5188626554473093</v>
      </c>
      <c r="I12">
        <f>Calculation!I35</f>
        <v>1.6476977082827515</v>
      </c>
      <c r="J12">
        <f>Calculation!J35</f>
        <v>1.0669603038689734</v>
      </c>
      <c r="K12">
        <f>Calculation!K35</f>
        <v>0.82403507703387402</v>
      </c>
      <c r="M12" s="5">
        <f t="shared" si="1"/>
        <v>1.5405664612007323E-2</v>
      </c>
      <c r="N12" s="5">
        <f t="shared" si="0"/>
        <v>1.3881836508640935E-2</v>
      </c>
      <c r="O12" s="5">
        <f t="shared" si="0"/>
        <v>1.1518140300981328E-2</v>
      </c>
      <c r="P12" s="5">
        <f t="shared" si="0"/>
        <v>1.4581081492294168E-2</v>
      </c>
      <c r="Q12" s="5">
        <f t="shared" si="0"/>
        <v>1.5817897999514413E-2</v>
      </c>
      <c r="R12" s="5">
        <f t="shared" si="0"/>
        <v>1.0242818917142144E-2</v>
      </c>
      <c r="S12" s="5">
        <f t="shared" si="0"/>
        <v>7.9107367395251909E-3</v>
      </c>
    </row>
    <row r="13" spans="1:19" x14ac:dyDescent="0.25">
      <c r="A13" s="5" t="s">
        <v>90</v>
      </c>
      <c r="B13" s="5">
        <f>'pH vs vol'!B102</f>
        <v>9.4</v>
      </c>
      <c r="C13" s="5">
        <f>'pH vs vol'!C102</f>
        <v>919.59999999999945</v>
      </c>
      <c r="D13" s="5">
        <f>'pH vs vol'!D102</f>
        <v>5.84</v>
      </c>
      <c r="E13">
        <f>Calculation!E40</f>
        <v>1.6730380861859055</v>
      </c>
      <c r="F13">
        <f>Calculation!F40</f>
        <v>1.6506227960137585</v>
      </c>
      <c r="G13">
        <f>Calculation!G40</f>
        <v>1.3663468546361976</v>
      </c>
      <c r="H13">
        <f>Calculation!H40</f>
        <v>1.4658416441349751</v>
      </c>
      <c r="I13">
        <f>Calculation!I40</f>
        <v>1.5617312985165803</v>
      </c>
      <c r="J13">
        <f>Calculation!J40</f>
        <v>1.2179214566615391</v>
      </c>
      <c r="K13">
        <f>Calculation!K40</f>
        <v>1.1243842965474464</v>
      </c>
      <c r="M13" s="5">
        <f t="shared" si="1"/>
        <v>1.5726558010147513E-2</v>
      </c>
      <c r="N13" s="5">
        <f t="shared" si="0"/>
        <v>1.5515854282529331E-2</v>
      </c>
      <c r="O13" s="5">
        <f t="shared" si="0"/>
        <v>1.2843660433580258E-2</v>
      </c>
      <c r="P13" s="5">
        <f t="shared" si="0"/>
        <v>1.3778911454868766E-2</v>
      </c>
      <c r="Q13" s="5">
        <f t="shared" si="0"/>
        <v>1.4680274206055857E-2</v>
      </c>
      <c r="R13" s="5">
        <f t="shared" si="0"/>
        <v>1.1448461692618468E-2</v>
      </c>
      <c r="S13" s="5">
        <f t="shared" si="0"/>
        <v>1.0569212387545997E-2</v>
      </c>
    </row>
    <row r="14" spans="1:19" x14ac:dyDescent="0.25">
      <c r="A14" s="5" t="s">
        <v>113</v>
      </c>
      <c r="B14" s="5">
        <f>'pH vs vol'!B112</f>
        <v>2.4</v>
      </c>
      <c r="C14" s="5">
        <f>'pH vs vol'!C112</f>
        <v>1006.2999999999992</v>
      </c>
      <c r="D14" s="5">
        <f>'pH vs vol'!D112</f>
        <v>6.13</v>
      </c>
      <c r="E14">
        <f>Calculation!E42</f>
        <v>1.6712080597633059</v>
      </c>
      <c r="F14">
        <f>Calculation!F42</f>
        <v>1.8495644315591484</v>
      </c>
      <c r="G14">
        <f>Calculation!G42</f>
        <v>1.4572244231141376</v>
      </c>
      <c r="H14">
        <f>Calculation!H42</f>
        <v>1.4112908296136149</v>
      </c>
      <c r="I14">
        <f>Calculation!I42</f>
        <v>1.6322679874918604</v>
      </c>
      <c r="J14">
        <f>Calculation!J42</f>
        <v>1.0670468583201793</v>
      </c>
      <c r="K14">
        <f>Calculation!K42</f>
        <v>1.1600984577739166</v>
      </c>
      <c r="M14" s="5">
        <f t="shared" si="1"/>
        <v>4.010899343431934E-3</v>
      </c>
      <c r="N14" s="5">
        <f t="shared" si="0"/>
        <v>4.4389546357419558E-3</v>
      </c>
      <c r="O14" s="5">
        <f t="shared" si="0"/>
        <v>3.4973386154739301E-3</v>
      </c>
      <c r="P14" s="5">
        <f t="shared" si="0"/>
        <v>3.3870979910726757E-3</v>
      </c>
      <c r="Q14" s="5">
        <f t="shared" si="0"/>
        <v>3.9174431699804651E-3</v>
      </c>
      <c r="R14" s="5">
        <f t="shared" si="0"/>
        <v>2.5609124599684299E-3</v>
      </c>
      <c r="S14" s="5">
        <f t="shared" si="0"/>
        <v>2.7842362986573994E-3</v>
      </c>
    </row>
    <row r="15" spans="1:19" x14ac:dyDescent="0.25">
      <c r="A15" s="5" t="s">
        <v>103</v>
      </c>
      <c r="B15" s="5">
        <f>'pH vs vol'!B117</f>
        <v>2.7</v>
      </c>
      <c r="C15" s="5">
        <f>'pH vs vol'!C117</f>
        <v>1053.7999999999995</v>
      </c>
      <c r="D15" s="5">
        <f>'pH vs vol'!D117</f>
        <v>6.71</v>
      </c>
      <c r="E15">
        <f>Calculation!E44</f>
        <v>1.9233086812154856</v>
      </c>
      <c r="F15">
        <f>Calculation!F44</f>
        <v>2.0172182498954481</v>
      </c>
      <c r="G15">
        <f>Calculation!G44</f>
        <v>1.7759972191040276</v>
      </c>
      <c r="H15">
        <f>Calculation!H44</f>
        <v>1.8465338594417149</v>
      </c>
      <c r="I15">
        <f>Calculation!I44</f>
        <v>2.0805924523671502</v>
      </c>
      <c r="J15">
        <f>Calculation!J44</f>
        <v>1.4885479170178793</v>
      </c>
      <c r="K15">
        <f>Calculation!K44</f>
        <v>1.4783254119573663</v>
      </c>
      <c r="M15" s="5">
        <f t="shared" si="1"/>
        <v>5.1929334392818117E-3</v>
      </c>
      <c r="N15" s="5">
        <f t="shared" si="0"/>
        <v>5.4464892747177109E-3</v>
      </c>
      <c r="O15" s="5">
        <f t="shared" si="0"/>
        <v>4.7951924915808752E-3</v>
      </c>
      <c r="P15" s="5">
        <f t="shared" si="0"/>
        <v>4.9856414204926302E-3</v>
      </c>
      <c r="Q15" s="5">
        <f t="shared" si="0"/>
        <v>5.6175996213913056E-3</v>
      </c>
      <c r="R15" s="5">
        <f t="shared" si="0"/>
        <v>4.0190793759482743E-3</v>
      </c>
      <c r="S15" s="5">
        <f t="shared" si="0"/>
        <v>3.9914786122848891E-3</v>
      </c>
    </row>
    <row r="16" spans="1:19" x14ac:dyDescent="0.25">
      <c r="A16" s="5" t="s">
        <v>131</v>
      </c>
      <c r="B16" s="5">
        <f>'pH vs vol'!B118</f>
        <v>2.7</v>
      </c>
      <c r="C16" s="5">
        <f>'pH vs vol'!C118</f>
        <v>1056.4999999999995</v>
      </c>
      <c r="D16" s="5">
        <f>'pH vs vol'!D118</f>
        <v>6.58</v>
      </c>
      <c r="E16">
        <f>Calculation!E46</f>
        <v>1.4166624763166458</v>
      </c>
      <c r="F16">
        <f>Calculation!F46</f>
        <v>1.4758471944469984</v>
      </c>
      <c r="G16">
        <f>Calculation!G46</f>
        <v>1.2032139367707577</v>
      </c>
      <c r="H16">
        <f>Calculation!H46</f>
        <v>1.351826865101585</v>
      </c>
      <c r="I16">
        <f>Calculation!I46</f>
        <v>1.6129737708337304</v>
      </c>
      <c r="J16">
        <f>Calculation!J46</f>
        <v>1.1109936207227091</v>
      </c>
      <c r="K16">
        <f>Calculation!K46</f>
        <v>1.0293375145151265</v>
      </c>
      <c r="M16" s="5">
        <f t="shared" si="1"/>
        <v>3.8249886860549438E-3</v>
      </c>
      <c r="N16" s="5">
        <f t="shared" si="0"/>
        <v>3.984787425006896E-3</v>
      </c>
      <c r="O16" s="5">
        <f t="shared" si="0"/>
        <v>3.2486776292810463E-3</v>
      </c>
      <c r="P16" s="5">
        <f t="shared" si="0"/>
        <v>3.6499325357742798E-3</v>
      </c>
      <c r="Q16" s="5">
        <f t="shared" si="0"/>
        <v>4.3550291812510722E-3</v>
      </c>
      <c r="R16" s="5">
        <f t="shared" si="0"/>
        <v>2.9996827759513145E-3</v>
      </c>
      <c r="S16" s="5">
        <f t="shared" si="0"/>
        <v>2.7792112891908416E-3</v>
      </c>
    </row>
    <row r="17" spans="1:19" x14ac:dyDescent="0.25">
      <c r="A17" s="5" t="s">
        <v>88</v>
      </c>
      <c r="B17" s="5">
        <f>'pH vs vol'!B119</f>
        <v>2.8</v>
      </c>
      <c r="C17" s="5">
        <f t="shared" ref="C17:C47" si="2">C16+B17</f>
        <v>1059.2999999999995</v>
      </c>
      <c r="D17" s="5">
        <f>'pH vs vol'!D119</f>
        <v>6.46</v>
      </c>
      <c r="E17">
        <f>Calculation!E48</f>
        <v>1.7484435598750359</v>
      </c>
      <c r="F17">
        <f>Calculation!F48</f>
        <v>2.0075100940673281</v>
      </c>
      <c r="G17">
        <f>Calculation!G48</f>
        <v>1.3015714069915676</v>
      </c>
      <c r="H17">
        <f>Calculation!H48</f>
        <v>1.5548839771044847</v>
      </c>
      <c r="I17">
        <f>Calculation!I48</f>
        <v>1.7160340204967504</v>
      </c>
      <c r="J17">
        <f>Calculation!J48</f>
        <v>1.0087659841664791</v>
      </c>
      <c r="K17">
        <f>Calculation!K48</f>
        <v>1.2642005088273465</v>
      </c>
      <c r="M17" s="5">
        <f t="shared" si="1"/>
        <v>4.8956419676500999E-3</v>
      </c>
      <c r="N17" s="5">
        <f t="shared" si="0"/>
        <v>5.6210282633885177E-3</v>
      </c>
      <c r="O17" s="5">
        <f t="shared" si="0"/>
        <v>3.6443999395763889E-3</v>
      </c>
      <c r="P17" s="5">
        <f t="shared" si="0"/>
        <v>4.3536751358925563E-3</v>
      </c>
      <c r="Q17" s="5">
        <f t="shared" si="0"/>
        <v>4.8048952573909011E-3</v>
      </c>
      <c r="R17" s="5">
        <f t="shared" si="0"/>
        <v>2.8245447556661412E-3</v>
      </c>
      <c r="S17" s="5">
        <f t="shared" si="0"/>
        <v>3.5397614247165698E-3</v>
      </c>
    </row>
    <row r="18" spans="1:19" x14ac:dyDescent="0.25">
      <c r="A18" s="5" t="s">
        <v>89</v>
      </c>
      <c r="B18" s="5">
        <f>'pH vs vol'!B120</f>
        <v>2.9</v>
      </c>
      <c r="C18" s="5">
        <f>'pH vs vol'!C120</f>
        <v>1062.1999999999996</v>
      </c>
      <c r="D18" s="5">
        <f>'pH vs vol'!D120</f>
        <v>6.4</v>
      </c>
      <c r="E18">
        <f>Calculation!E50</f>
        <v>8.422652516263426</v>
      </c>
      <c r="F18">
        <f>Calculation!F50</f>
        <v>8.4918325552430485</v>
      </c>
      <c r="G18">
        <f>Calculation!G50</f>
        <v>8.2754319332072477</v>
      </c>
      <c r="H18">
        <f>Calculation!H50</f>
        <v>8.0681559906010758</v>
      </c>
      <c r="I18">
        <f>Calculation!I50</f>
        <v>8.6265038336420492</v>
      </c>
      <c r="J18">
        <f>Calculation!J50</f>
        <v>7.5074225133833092</v>
      </c>
      <c r="K18">
        <f>Calculation!K50</f>
        <v>7.4741852200348555</v>
      </c>
      <c r="M18" s="5">
        <f t="shared" si="1"/>
        <v>2.4425692297163935E-2</v>
      </c>
      <c r="N18" s="5">
        <f t="shared" si="0"/>
        <v>2.4626314410204842E-2</v>
      </c>
      <c r="O18" s="5">
        <f t="shared" si="0"/>
        <v>2.3998752606301018E-2</v>
      </c>
      <c r="P18" s="5">
        <f t="shared" si="0"/>
        <v>2.3397652372743119E-2</v>
      </c>
      <c r="Q18" s="5">
        <f t="shared" si="0"/>
        <v>2.5016861117561941E-2</v>
      </c>
      <c r="R18" s="5">
        <f t="shared" si="0"/>
        <v>2.1771525288811596E-2</v>
      </c>
      <c r="S18" s="5">
        <f t="shared" si="0"/>
        <v>2.1675137138101083E-2</v>
      </c>
    </row>
    <row r="19" spans="1:19" x14ac:dyDescent="0.25">
      <c r="A19" s="5" t="s">
        <v>142</v>
      </c>
      <c r="B19" s="5">
        <f>'pH vs vol'!B121</f>
        <v>2.8</v>
      </c>
      <c r="C19" s="5">
        <f t="shared" si="2"/>
        <v>1064.9999999999995</v>
      </c>
      <c r="D19" s="5">
        <f>'pH vs vol'!D121</f>
        <v>6.35</v>
      </c>
      <c r="E19">
        <f>Calculation!E52</f>
        <v>1.5684007965533158</v>
      </c>
      <c r="F19">
        <f>Calculation!F52</f>
        <v>1.5496546953097483</v>
      </c>
      <c r="G19">
        <f>Calculation!G52</f>
        <v>1.3160111119969575</v>
      </c>
      <c r="H19">
        <f>Calculation!H52</f>
        <v>1.659944376970425</v>
      </c>
      <c r="I19">
        <f>Calculation!I52</f>
        <v>1.5821847368200803</v>
      </c>
      <c r="J19">
        <f>Calculation!J52</f>
        <v>1.0391119960380393</v>
      </c>
      <c r="K19">
        <f>Calculation!K52</f>
        <v>1.0313381560400665</v>
      </c>
      <c r="M19" s="5">
        <f t="shared" si="1"/>
        <v>4.3915222303492841E-3</v>
      </c>
      <c r="N19" s="5">
        <f t="shared" ref="N19:N51" si="3">F19*$B19/1000</f>
        <v>4.3390331468672952E-3</v>
      </c>
      <c r="O19" s="5">
        <f t="shared" ref="O19:O51" si="4">G19*$B19/1000</f>
        <v>3.6848311135914808E-3</v>
      </c>
      <c r="P19" s="5">
        <f t="shared" ref="P19:P51" si="5">H19*$B19/1000</f>
        <v>4.6478442555171898E-3</v>
      </c>
      <c r="Q19" s="5">
        <f t="shared" ref="Q19:Q51" si="6">I19*$B19/1000</f>
        <v>4.4301172630962253E-3</v>
      </c>
      <c r="R19" s="5">
        <f t="shared" ref="R19:R51" si="7">J19*$B19/1000</f>
        <v>2.9095135889065098E-3</v>
      </c>
      <c r="S19" s="5">
        <f t="shared" ref="S19:S51" si="8">K19*$B19/1000</f>
        <v>2.8877468369121863E-3</v>
      </c>
    </row>
    <row r="20" spans="1:19" x14ac:dyDescent="0.25">
      <c r="A20" s="5" t="s">
        <v>21</v>
      </c>
      <c r="B20" s="5">
        <f>'pH vs vol'!B122</f>
        <v>2.8</v>
      </c>
      <c r="C20" s="5">
        <f>'pH vs vol'!C122</f>
        <v>1067.7999999999995</v>
      </c>
      <c r="D20" s="5">
        <f>'pH vs vol'!D122</f>
        <v>6.36</v>
      </c>
      <c r="E20">
        <f>Calculation!E54</f>
        <v>1.6160077654711258</v>
      </c>
      <c r="F20">
        <f>Calculation!F54</f>
        <v>1.4801205868711584</v>
      </c>
      <c r="G20">
        <f>Calculation!G54</f>
        <v>1.2645419995587277</v>
      </c>
      <c r="H20">
        <f>Calculation!H54</f>
        <v>1.1446677855036751</v>
      </c>
      <c r="I20">
        <f>Calculation!I54</f>
        <v>1.5486674488137404</v>
      </c>
      <c r="J20">
        <f>Calculation!J54</f>
        <v>1.0532289294318191</v>
      </c>
      <c r="K20">
        <f>Calculation!K54</f>
        <v>1.0478103082081265</v>
      </c>
      <c r="M20" s="5">
        <f t="shared" si="1"/>
        <v>4.5248217433191519E-3</v>
      </c>
      <c r="N20" s="5">
        <f t="shared" si="3"/>
        <v>4.1443376432392437E-3</v>
      </c>
      <c r="O20" s="5">
        <f t="shared" si="4"/>
        <v>3.5407175987644374E-3</v>
      </c>
      <c r="P20" s="5">
        <f t="shared" si="5"/>
        <v>3.2050697994102898E-3</v>
      </c>
      <c r="Q20" s="5">
        <f t="shared" si="6"/>
        <v>4.3362688566784728E-3</v>
      </c>
      <c r="R20" s="5">
        <f t="shared" si="7"/>
        <v>2.9490410024090932E-3</v>
      </c>
      <c r="S20" s="5">
        <f t="shared" si="8"/>
        <v>2.9338688629827539E-3</v>
      </c>
    </row>
    <row r="21" spans="1:19" x14ac:dyDescent="0.25">
      <c r="A21" s="5" t="s">
        <v>71</v>
      </c>
      <c r="B21" s="5">
        <f>'pH vs vol'!B123</f>
        <v>2.7</v>
      </c>
      <c r="C21" s="5">
        <f t="shared" si="2"/>
        <v>1070.4999999999995</v>
      </c>
      <c r="D21" s="5">
        <f>'pH vs vol'!D123</f>
        <v>6.47</v>
      </c>
      <c r="E21">
        <f>Calculation!E56</f>
        <v>1.7065471843782758</v>
      </c>
      <c r="F21">
        <f>Calculation!F56</f>
        <v>1.7252747585842485</v>
      </c>
      <c r="G21">
        <f>Calculation!G56</f>
        <v>1.2046641760023378</v>
      </c>
      <c r="H21">
        <f>Calculation!H56</f>
        <v>1.318327601985265</v>
      </c>
      <c r="I21">
        <f>Calculation!I56</f>
        <v>1.4064568378508904</v>
      </c>
      <c r="J21">
        <f>Calculation!J56</f>
        <v>1.0781081177535992</v>
      </c>
      <c r="K21">
        <f>Calculation!K56</f>
        <v>1.0916785808193465</v>
      </c>
      <c r="M21" s="5">
        <f t="shared" si="1"/>
        <v>4.6076773978213446E-3</v>
      </c>
      <c r="N21" s="5">
        <f t="shared" si="3"/>
        <v>4.6582418481774714E-3</v>
      </c>
      <c r="O21" s="5">
        <f t="shared" si="4"/>
        <v>3.252593275206312E-3</v>
      </c>
      <c r="P21" s="5">
        <f t="shared" si="5"/>
        <v>3.5594845253602157E-3</v>
      </c>
      <c r="Q21" s="5">
        <f t="shared" si="6"/>
        <v>3.7974334621974043E-3</v>
      </c>
      <c r="R21" s="5">
        <f t="shared" si="7"/>
        <v>2.9108919179347179E-3</v>
      </c>
      <c r="S21" s="5">
        <f t="shared" si="8"/>
        <v>2.9475321682122359E-3</v>
      </c>
    </row>
    <row r="22" spans="1:19" x14ac:dyDescent="0.25">
      <c r="A22" s="5" t="s">
        <v>65</v>
      </c>
      <c r="B22" s="5">
        <f>'pH vs vol'!B124</f>
        <v>2.8</v>
      </c>
      <c r="C22" s="5">
        <f>'pH vs vol'!C124</f>
        <v>1073.2999999999995</v>
      </c>
      <c r="D22" s="5">
        <f>'pH vs vol'!D124</f>
        <v>6.58</v>
      </c>
      <c r="E22">
        <f>Calculation!E58</f>
        <v>1.5812787111098758</v>
      </c>
      <c r="F22">
        <f>Calculation!F58</f>
        <v>1.6011818800512185</v>
      </c>
      <c r="G22">
        <f>Calculation!G58</f>
        <v>1.3426732907387475</v>
      </c>
      <c r="H22">
        <f>Calculation!H58</f>
        <v>1.1852608652044951</v>
      </c>
      <c r="I22">
        <f>Calculation!I58</f>
        <v>1.3270776899909302</v>
      </c>
      <c r="J22">
        <f>Calculation!J58</f>
        <v>0.98678741617063814</v>
      </c>
      <c r="K22">
        <f>Calculation!K58</f>
        <v>0.97635449185528644</v>
      </c>
      <c r="M22" s="5">
        <f t="shared" si="1"/>
        <v>4.4275803911076519E-3</v>
      </c>
      <c r="N22" s="5">
        <f t="shared" si="3"/>
        <v>4.4833092641434116E-3</v>
      </c>
      <c r="O22" s="5">
        <f t="shared" si="4"/>
        <v>3.7594852140684929E-3</v>
      </c>
      <c r="P22" s="5">
        <f t="shared" si="5"/>
        <v>3.3187304225725861E-3</v>
      </c>
      <c r="Q22" s="5">
        <f t="shared" si="6"/>
        <v>3.7158175319746043E-3</v>
      </c>
      <c r="R22" s="5">
        <f t="shared" si="7"/>
        <v>2.7630047652777863E-3</v>
      </c>
      <c r="S22" s="5">
        <f t="shared" si="8"/>
        <v>2.733792577194802E-3</v>
      </c>
    </row>
    <row r="23" spans="1:19" x14ac:dyDescent="0.25">
      <c r="A23" s="5" t="s">
        <v>118</v>
      </c>
      <c r="B23" s="5">
        <f>'pH vs vol'!B125</f>
        <v>2.6</v>
      </c>
      <c r="C23" s="5">
        <f t="shared" si="2"/>
        <v>1075.8999999999994</v>
      </c>
      <c r="D23" s="5">
        <f>'pH vs vol'!D125</f>
        <v>5.6</v>
      </c>
      <c r="E23">
        <f>Calculation!E63</f>
        <v>87402.983429607775</v>
      </c>
      <c r="F23">
        <f>Calculation!F63</f>
        <v>49133.195217887594</v>
      </c>
      <c r="G23">
        <f>Calculation!G63</f>
        <v>40278.022846019405</v>
      </c>
      <c r="H23">
        <f>Calculation!H63</f>
        <v>40018.382968808015</v>
      </c>
      <c r="I23">
        <f>Calculation!I63</f>
        <v>24655.673688858624</v>
      </c>
      <c r="J23">
        <f>Calculation!J63</f>
        <v>17206.503294867005</v>
      </c>
      <c r="K23">
        <f>Calculation!K63</f>
        <v>13974.63500017463</v>
      </c>
      <c r="M23" s="5">
        <f t="shared" si="1"/>
        <v>227.24775691698022</v>
      </c>
      <c r="N23" s="5">
        <f t="shared" si="3"/>
        <v>127.74630756650775</v>
      </c>
      <c r="O23" s="5">
        <f t="shared" si="4"/>
        <v>104.72285939965045</v>
      </c>
      <c r="P23" s="5">
        <f t="shared" si="5"/>
        <v>104.04779571890084</v>
      </c>
      <c r="Q23" s="5">
        <f t="shared" si="6"/>
        <v>64.104751591032425</v>
      </c>
      <c r="R23" s="5">
        <f t="shared" si="7"/>
        <v>44.736908566654215</v>
      </c>
      <c r="S23" s="5">
        <f t="shared" si="8"/>
        <v>36.334051000454039</v>
      </c>
    </row>
    <row r="24" spans="1:19" x14ac:dyDescent="0.25">
      <c r="A24" s="5" t="s">
        <v>167</v>
      </c>
      <c r="B24" s="5">
        <f>'pH vs vol'!B126</f>
        <v>2.6</v>
      </c>
      <c r="C24" s="5">
        <f>'pH vs vol'!C126</f>
        <v>1078.4999999999993</v>
      </c>
      <c r="D24" s="5">
        <f>'pH vs vol'!D126</f>
        <v>1.43</v>
      </c>
      <c r="E24">
        <f>Calculation!E65</f>
        <v>1121124.8710918201</v>
      </c>
      <c r="F24">
        <f>Calculation!F65</f>
        <v>911198.78099762113</v>
      </c>
      <c r="G24">
        <f>Calculation!G65</f>
        <v>881908.22821879294</v>
      </c>
      <c r="H24">
        <f>Calculation!H65</f>
        <v>890740.26748912863</v>
      </c>
      <c r="I24">
        <f>Calculation!I65</f>
        <v>809115.81628488656</v>
      </c>
      <c r="J24">
        <f>Calculation!J65</f>
        <v>710104.83942929318</v>
      </c>
      <c r="K24">
        <f>Calculation!K65</f>
        <v>693439.01494586957</v>
      </c>
      <c r="M24" s="5">
        <f t="shared" si="1"/>
        <v>2914.924664838732</v>
      </c>
      <c r="N24" s="5">
        <f t="shared" si="3"/>
        <v>2369.1168305938149</v>
      </c>
      <c r="O24" s="5">
        <f t="shared" si="4"/>
        <v>2292.9613933688615</v>
      </c>
      <c r="P24" s="5">
        <f t="shared" si="5"/>
        <v>2315.9246954717346</v>
      </c>
      <c r="Q24" s="5">
        <f t="shared" si="6"/>
        <v>2103.7011223407053</v>
      </c>
      <c r="R24" s="5">
        <f t="shared" si="7"/>
        <v>1846.2725825161624</v>
      </c>
      <c r="S24" s="5">
        <f t="shared" si="8"/>
        <v>1802.9414388592609</v>
      </c>
    </row>
    <row r="25" spans="1:19" x14ac:dyDescent="0.25">
      <c r="A25" s="5" t="s">
        <v>163</v>
      </c>
      <c r="B25" s="5">
        <f>'pH vs vol'!B127</f>
        <v>2.7</v>
      </c>
      <c r="C25" s="5">
        <f t="shared" si="2"/>
        <v>1081.1999999999994</v>
      </c>
      <c r="D25" s="5">
        <f>'pH vs vol'!D127</f>
        <v>0.56000000000000005</v>
      </c>
      <c r="E25">
        <f>Calculation!E67</f>
        <v>1525624.4368968301</v>
      </c>
      <c r="F25">
        <f>Calculation!F67</f>
        <v>1491481.6525536778</v>
      </c>
      <c r="G25">
        <f>Calculation!G67</f>
        <v>1542820.0175922979</v>
      </c>
      <c r="H25">
        <f>Calculation!H67</f>
        <v>1549058.4682585294</v>
      </c>
      <c r="I25">
        <f>Calculation!I67</f>
        <v>1652252.3991869404</v>
      </c>
      <c r="J25">
        <f>Calculation!J67</f>
        <v>1555697.134041599</v>
      </c>
      <c r="K25">
        <f>Calculation!K67</f>
        <v>1602389.9566475556</v>
      </c>
      <c r="M25" s="5">
        <f t="shared" si="1"/>
        <v>4119.1859796214412</v>
      </c>
      <c r="N25" s="5">
        <f t="shared" si="3"/>
        <v>4027.0004618949301</v>
      </c>
      <c r="O25" s="5">
        <f t="shared" si="4"/>
        <v>4165.6140474992044</v>
      </c>
      <c r="P25" s="5">
        <f t="shared" si="5"/>
        <v>4182.4578642980296</v>
      </c>
      <c r="Q25" s="5">
        <f t="shared" si="6"/>
        <v>4461.0814778047388</v>
      </c>
      <c r="R25" s="5">
        <f t="shared" si="7"/>
        <v>4200.3822619123175</v>
      </c>
      <c r="S25" s="5">
        <f t="shared" si="8"/>
        <v>4326.4528829484007</v>
      </c>
    </row>
    <row r="26" spans="1:19" x14ac:dyDescent="0.25">
      <c r="A26" s="5" t="s">
        <v>28</v>
      </c>
      <c r="B26" s="5">
        <f>'pH vs vol'!B128</f>
        <v>2.8</v>
      </c>
      <c r="C26" s="5">
        <f>'pH vs vol'!C128</f>
        <v>1083.9999999999993</v>
      </c>
      <c r="D26" s="5">
        <f>'pH vs vol'!D128</f>
        <v>0.39</v>
      </c>
      <c r="E26">
        <f>Calculation!E69</f>
        <v>1418041.0715868901</v>
      </c>
      <c r="F26">
        <f>Calculation!F69</f>
        <v>1349302.5327831781</v>
      </c>
      <c r="G26">
        <f>Calculation!G69</f>
        <v>1383323.6462488878</v>
      </c>
      <c r="H26">
        <f>Calculation!H69</f>
        <v>1355415.5868783696</v>
      </c>
      <c r="I26">
        <f>Calculation!I69</f>
        <v>1444324.8914623205</v>
      </c>
      <c r="J26">
        <f>Calculation!J69</f>
        <v>1356970.6498902193</v>
      </c>
      <c r="K26">
        <f>Calculation!K69</f>
        <v>1413914.5425810956</v>
      </c>
      <c r="M26" s="5">
        <f t="shared" si="1"/>
        <v>3970.5150004432921</v>
      </c>
      <c r="N26" s="5">
        <f t="shared" si="3"/>
        <v>3778.0470917928988</v>
      </c>
      <c r="O26" s="5">
        <f t="shared" si="4"/>
        <v>3873.3062094968855</v>
      </c>
      <c r="P26" s="5">
        <f t="shared" si="5"/>
        <v>3795.1636432594346</v>
      </c>
      <c r="Q26" s="5">
        <f t="shared" si="6"/>
        <v>4044.1096960944969</v>
      </c>
      <c r="R26" s="5">
        <f t="shared" si="7"/>
        <v>3799.517819692614</v>
      </c>
      <c r="S26" s="5">
        <f t="shared" si="8"/>
        <v>3958.9607192270673</v>
      </c>
    </row>
    <row r="27" spans="1:19" x14ac:dyDescent="0.25">
      <c r="A27" s="5" t="s">
        <v>169</v>
      </c>
      <c r="B27" s="5">
        <f>'pH vs vol'!B129</f>
        <v>3.2</v>
      </c>
      <c r="C27" s="5">
        <f t="shared" si="2"/>
        <v>1087.1999999999994</v>
      </c>
      <c r="D27" s="5">
        <f>'pH vs vol'!D129</f>
        <v>0.26</v>
      </c>
      <c r="E27">
        <f>Calculation!E71</f>
        <v>765142.20186760405</v>
      </c>
      <c r="F27">
        <f>Calculation!F71</f>
        <v>690305.01415133709</v>
      </c>
      <c r="G27">
        <f>Calculation!G71</f>
        <v>685065.58233238186</v>
      </c>
      <c r="H27">
        <f>Calculation!H71</f>
        <v>684792.82992274256</v>
      </c>
      <c r="I27">
        <f>Calculation!I71</f>
        <v>659890.0073029215</v>
      </c>
      <c r="J27">
        <f>Calculation!J71</f>
        <v>604194.02966488025</v>
      </c>
      <c r="K27">
        <f>Calculation!K71</f>
        <v>633416.95641321747</v>
      </c>
      <c r="M27" s="5">
        <f t="shared" si="1"/>
        <v>2448.4550459763327</v>
      </c>
      <c r="N27" s="5">
        <f t="shared" si="3"/>
        <v>2208.9760452842788</v>
      </c>
      <c r="O27" s="5">
        <f t="shared" si="4"/>
        <v>2192.2098634636222</v>
      </c>
      <c r="P27" s="5">
        <f t="shared" si="5"/>
        <v>2191.337055752776</v>
      </c>
      <c r="Q27" s="5">
        <f t="shared" si="6"/>
        <v>2111.6480233693492</v>
      </c>
      <c r="R27" s="5">
        <f t="shared" si="7"/>
        <v>1933.4208949276169</v>
      </c>
      <c r="S27" s="5">
        <f t="shared" si="8"/>
        <v>2026.934260522296</v>
      </c>
    </row>
    <row r="28" spans="1:19" x14ac:dyDescent="0.25">
      <c r="A28" s="5" t="s">
        <v>125</v>
      </c>
      <c r="B28" s="5">
        <f>'pH vs vol'!B130</f>
        <v>2.8</v>
      </c>
      <c r="C28" s="5">
        <f>'pH vs vol'!C130</f>
        <v>1089.9999999999993</v>
      </c>
      <c r="D28" s="5">
        <f>'pH vs vol'!D130</f>
        <v>0.28000000000000003</v>
      </c>
      <c r="E28">
        <f>Calculation!E73</f>
        <v>97584.042892683268</v>
      </c>
      <c r="F28">
        <f>Calculation!F73</f>
        <v>111641.889873598</v>
      </c>
      <c r="G28">
        <f>Calculation!G73</f>
        <v>123515.63823528492</v>
      </c>
      <c r="H28">
        <f>Calculation!H73</f>
        <v>127229.89846231452</v>
      </c>
      <c r="I28">
        <f>Calculation!I73</f>
        <v>129190.00695495642</v>
      </c>
      <c r="J28">
        <f>Calculation!J73</f>
        <v>117814.94932281622</v>
      </c>
      <c r="K28">
        <f>Calculation!K73</f>
        <v>136310.11591017453</v>
      </c>
      <c r="M28" s="5">
        <f t="shared" si="1"/>
        <v>273.23532009951316</v>
      </c>
      <c r="N28" s="5">
        <f t="shared" si="3"/>
        <v>312.59729164607438</v>
      </c>
      <c r="O28" s="5">
        <f t="shared" si="4"/>
        <v>345.84378705879772</v>
      </c>
      <c r="P28" s="5">
        <f t="shared" si="5"/>
        <v>356.24371569448061</v>
      </c>
      <c r="Q28" s="5">
        <f t="shared" si="6"/>
        <v>361.73201947387798</v>
      </c>
      <c r="R28" s="5">
        <f t="shared" si="7"/>
        <v>329.88185810388535</v>
      </c>
      <c r="S28" s="5">
        <f t="shared" si="8"/>
        <v>381.66832454848867</v>
      </c>
    </row>
    <row r="29" spans="1:19" x14ac:dyDescent="0.25">
      <c r="A29" s="5" t="s">
        <v>160</v>
      </c>
      <c r="B29" s="5">
        <f>'pH vs vol'!B131</f>
        <v>2.8</v>
      </c>
      <c r="C29" s="5">
        <f t="shared" si="2"/>
        <v>1092.7999999999993</v>
      </c>
      <c r="D29" s="5">
        <f>'pH vs vol'!D131</f>
        <v>0.19</v>
      </c>
      <c r="E29">
        <f>Calculation!E75</f>
        <v>16282.420353501164</v>
      </c>
      <c r="F29">
        <f>Calculation!F75</f>
        <v>26415.380280322795</v>
      </c>
      <c r="G29">
        <f>Calculation!G75</f>
        <v>32695.251233631207</v>
      </c>
      <c r="H29">
        <f>Calculation!H75</f>
        <v>33547.780644484017</v>
      </c>
      <c r="I29">
        <f>Calculation!I75</f>
        <v>40456.558415231426</v>
      </c>
      <c r="J29">
        <f>Calculation!J75</f>
        <v>36440.418178790009</v>
      </c>
      <c r="K29">
        <f>Calculation!K75</f>
        <v>46176.391296063732</v>
      </c>
      <c r="M29" s="5">
        <f t="shared" si="1"/>
        <v>45.59077698980326</v>
      </c>
      <c r="N29" s="5">
        <f t="shared" si="3"/>
        <v>73.963064784903821</v>
      </c>
      <c r="O29" s="5">
        <f t="shared" si="4"/>
        <v>91.546703454167385</v>
      </c>
      <c r="P29" s="5">
        <f t="shared" si="5"/>
        <v>93.933785804555242</v>
      </c>
      <c r="Q29" s="5">
        <f t="shared" si="6"/>
        <v>113.27836356264798</v>
      </c>
      <c r="R29" s="5">
        <f t="shared" si="7"/>
        <v>102.03317090061202</v>
      </c>
      <c r="S29" s="5">
        <f t="shared" si="8"/>
        <v>129.29389562897845</v>
      </c>
    </row>
    <row r="30" spans="1:19" x14ac:dyDescent="0.25">
      <c r="A30" s="5" t="s">
        <v>140</v>
      </c>
      <c r="B30" s="5">
        <f>'pH vs vol'!B132</f>
        <v>2.7</v>
      </c>
      <c r="C30" s="5">
        <f>'pH vs vol'!C132</f>
        <v>1095.4999999999993</v>
      </c>
      <c r="D30" s="5">
        <f>'pH vs vol'!D132</f>
        <v>0.18</v>
      </c>
      <c r="E30">
        <f>Calculation!E77</f>
        <v>5540.4871159536033</v>
      </c>
      <c r="F30">
        <f>Calculation!F77</f>
        <v>11888.274087324698</v>
      </c>
      <c r="G30">
        <f>Calculation!G77</f>
        <v>15204.245977454008</v>
      </c>
      <c r="H30">
        <f>Calculation!H77</f>
        <v>15710.65513788972</v>
      </c>
      <c r="I30">
        <f>Calculation!I77</f>
        <v>20937.051650541325</v>
      </c>
      <c r="J30">
        <f>Calculation!J77</f>
        <v>19013.885031351107</v>
      </c>
      <c r="K30">
        <f>Calculation!K77</f>
        <v>23894.177231983431</v>
      </c>
      <c r="M30" s="5">
        <f t="shared" si="1"/>
        <v>14.95931521307473</v>
      </c>
      <c r="N30" s="5">
        <f t="shared" si="3"/>
        <v>32.098340035776687</v>
      </c>
      <c r="O30" s="5">
        <f t="shared" si="4"/>
        <v>41.051464139125827</v>
      </c>
      <c r="P30" s="5">
        <f t="shared" si="5"/>
        <v>42.418768872302245</v>
      </c>
      <c r="Q30" s="5">
        <f t="shared" si="6"/>
        <v>56.530039456461587</v>
      </c>
      <c r="R30" s="5">
        <f t="shared" si="7"/>
        <v>51.33748958464799</v>
      </c>
      <c r="S30" s="5">
        <f t="shared" si="8"/>
        <v>64.51427852635527</v>
      </c>
    </row>
    <row r="31" spans="1:19" x14ac:dyDescent="0.25">
      <c r="A31" s="5" t="s">
        <v>46</v>
      </c>
      <c r="B31" s="5">
        <f>'pH vs vol'!B133</f>
        <v>2.7</v>
      </c>
      <c r="C31" s="5">
        <f t="shared" si="2"/>
        <v>1098.1999999999994</v>
      </c>
      <c r="D31" s="5">
        <f>'pH vs vol'!D133</f>
        <v>0.09</v>
      </c>
      <c r="E31">
        <f>Calculation!E79</f>
        <v>2532.852878480714</v>
      </c>
      <c r="F31">
        <f>Calculation!F79</f>
        <v>7965.3166943050192</v>
      </c>
      <c r="G31">
        <f>Calculation!G79</f>
        <v>8829.2745876013978</v>
      </c>
      <c r="H31">
        <f>Calculation!H79</f>
        <v>9714.01154590634</v>
      </c>
      <c r="I31">
        <f>Calculation!I79</f>
        <v>13830.256089120627</v>
      </c>
      <c r="J31">
        <f>Calculation!J79</f>
        <v>13484.499448304006</v>
      </c>
      <c r="K31">
        <f>Calculation!K79</f>
        <v>17594.883443980831</v>
      </c>
      <c r="M31" s="5">
        <f t="shared" si="1"/>
        <v>6.8387027718979283</v>
      </c>
      <c r="N31" s="5">
        <f t="shared" si="3"/>
        <v>21.506355074623553</v>
      </c>
      <c r="O31" s="5">
        <f t="shared" si="4"/>
        <v>23.839041386523775</v>
      </c>
      <c r="P31" s="5">
        <f t="shared" si="5"/>
        <v>26.22783117394712</v>
      </c>
      <c r="Q31" s="5">
        <f t="shared" si="6"/>
        <v>37.341691440625688</v>
      </c>
      <c r="R31" s="5">
        <f t="shared" si="7"/>
        <v>36.408148510420816</v>
      </c>
      <c r="S31" s="5">
        <f t="shared" si="8"/>
        <v>47.50618529874825</v>
      </c>
    </row>
    <row r="32" spans="1:19" x14ac:dyDescent="0.25">
      <c r="A32" s="5" t="s">
        <v>63</v>
      </c>
      <c r="B32" s="5">
        <f>'pH vs vol'!B134</f>
        <v>2.7</v>
      </c>
      <c r="C32" s="5">
        <f>'pH vs vol'!C134</f>
        <v>1100.8999999999994</v>
      </c>
      <c r="D32" s="5">
        <f>'pH vs vol'!D134</f>
        <v>-0.02</v>
      </c>
      <c r="E32">
        <f>Calculation!E81</f>
        <v>886.30119762559968</v>
      </c>
      <c r="F32">
        <f>Calculation!F81</f>
        <v>4386.5171763641492</v>
      </c>
      <c r="G32">
        <f>Calculation!G81</f>
        <v>3886.0580639231375</v>
      </c>
      <c r="H32">
        <f>Calculation!H81</f>
        <v>4398.3788012487312</v>
      </c>
      <c r="I32">
        <f>Calculation!I81</f>
        <v>6961.1469537509056</v>
      </c>
      <c r="J32">
        <f>Calculation!J81</f>
        <v>6455.1752979501671</v>
      </c>
      <c r="K32">
        <f>Calculation!K81</f>
        <v>9186.6377431556612</v>
      </c>
      <c r="M32" s="5">
        <f t="shared" si="1"/>
        <v>2.3930132335891194</v>
      </c>
      <c r="N32" s="5">
        <f t="shared" si="3"/>
        <v>11.843596376183205</v>
      </c>
      <c r="O32" s="5">
        <f t="shared" si="4"/>
        <v>10.492356772592471</v>
      </c>
      <c r="P32" s="5">
        <f t="shared" si="5"/>
        <v>11.875622763371576</v>
      </c>
      <c r="Q32" s="5">
        <f t="shared" si="6"/>
        <v>18.795096775127448</v>
      </c>
      <c r="R32" s="5">
        <f t="shared" si="7"/>
        <v>17.428973304465455</v>
      </c>
      <c r="S32" s="5">
        <f t="shared" si="8"/>
        <v>24.803921906520284</v>
      </c>
    </row>
    <row r="33" spans="1:19" x14ac:dyDescent="0.25">
      <c r="A33" s="5" t="s">
        <v>95</v>
      </c>
      <c r="B33" s="5">
        <f>'pH vs vol'!B135</f>
        <v>2.8</v>
      </c>
      <c r="C33" s="5">
        <f t="shared" si="2"/>
        <v>1103.6999999999994</v>
      </c>
      <c r="D33" s="5">
        <f>'pH vs vol'!D135</f>
        <v>-0.03</v>
      </c>
      <c r="E33">
        <f>Calculation!E86</f>
        <v>297.97125019369849</v>
      </c>
      <c r="F33">
        <f>Calculation!F86</f>
        <v>1755.1058521181997</v>
      </c>
      <c r="G33">
        <f>Calculation!G86</f>
        <v>1313.39866826347</v>
      </c>
      <c r="H33">
        <f>Calculation!H86</f>
        <v>1517.6813646639491</v>
      </c>
      <c r="I33">
        <f>Calculation!I86</f>
        <v>2610.1099900911149</v>
      </c>
      <c r="J33">
        <f>Calculation!J86</f>
        <v>2441.8760164762543</v>
      </c>
      <c r="K33">
        <f>Calculation!K86</f>
        <v>3538.5639532730534</v>
      </c>
      <c r="M33" s="5">
        <f t="shared" si="1"/>
        <v>0.83431950054235571</v>
      </c>
      <c r="N33" s="5">
        <f t="shared" si="3"/>
        <v>4.9142963859309585</v>
      </c>
      <c r="O33" s="5">
        <f t="shared" si="4"/>
        <v>3.6775162711377156</v>
      </c>
      <c r="P33" s="5">
        <f t="shared" si="5"/>
        <v>4.2495078210590576</v>
      </c>
      <c r="Q33" s="5">
        <f t="shared" si="6"/>
        <v>7.308307972255121</v>
      </c>
      <c r="R33" s="5">
        <f t="shared" si="7"/>
        <v>6.8372528461335111</v>
      </c>
      <c r="S33" s="5">
        <f t="shared" si="8"/>
        <v>9.9079790691645488</v>
      </c>
    </row>
    <row r="34" spans="1:19" x14ac:dyDescent="0.25">
      <c r="A34" s="5" t="s">
        <v>155</v>
      </c>
      <c r="B34" s="5">
        <f>'pH vs vol'!B136</f>
        <v>2.9</v>
      </c>
      <c r="C34" s="5">
        <f>'pH vs vol'!C136</f>
        <v>1106.5999999999995</v>
      </c>
      <c r="D34" s="5">
        <f>'pH vs vol'!D136</f>
        <v>0.02</v>
      </c>
      <c r="E34">
        <f>Calculation!E88</f>
        <v>150.15421359386846</v>
      </c>
      <c r="F34">
        <f>Calculation!F88</f>
        <v>733.22435315698669</v>
      </c>
      <c r="G34">
        <f>Calculation!G88</f>
        <v>487.87420858082589</v>
      </c>
      <c r="H34">
        <f>Calculation!H88</f>
        <v>564.40623073246309</v>
      </c>
      <c r="I34">
        <f>Calculation!I88</f>
        <v>1012.3843341450151</v>
      </c>
      <c r="J34">
        <f>Calculation!J88</f>
        <v>950.40851707360378</v>
      </c>
      <c r="K34">
        <f>Calculation!K88</f>
        <v>1394.0748039058838</v>
      </c>
      <c r="M34" s="5">
        <f t="shared" si="1"/>
        <v>0.43544721942221853</v>
      </c>
      <c r="N34" s="5">
        <f t="shared" si="3"/>
        <v>2.1263506241552612</v>
      </c>
      <c r="O34" s="5">
        <f t="shared" si="4"/>
        <v>1.4148352048843951</v>
      </c>
      <c r="P34" s="5">
        <f t="shared" si="5"/>
        <v>1.6367780691241427</v>
      </c>
      <c r="Q34" s="5">
        <f t="shared" si="6"/>
        <v>2.9359145690205435</v>
      </c>
      <c r="R34" s="5">
        <f t="shared" si="7"/>
        <v>2.7561846995134509</v>
      </c>
      <c r="S34" s="5">
        <f t="shared" si="8"/>
        <v>4.0428169313270628</v>
      </c>
    </row>
    <row r="35" spans="1:19" x14ac:dyDescent="0.25">
      <c r="A35" s="5" t="s">
        <v>144</v>
      </c>
      <c r="B35" s="5">
        <f>'pH vs vol'!B137</f>
        <v>2.7</v>
      </c>
      <c r="C35" s="5">
        <f t="shared" si="2"/>
        <v>1109.2999999999995</v>
      </c>
      <c r="D35" s="5">
        <f>'pH vs vol'!D137</f>
        <v>0.11</v>
      </c>
      <c r="E35">
        <f>Calculation!E90</f>
        <v>98.459231748798686</v>
      </c>
      <c r="F35">
        <f>Calculation!F90</f>
        <v>350.85650531791373</v>
      </c>
      <c r="G35">
        <f>Calculation!G90</f>
        <v>218.63987345342088</v>
      </c>
      <c r="H35">
        <f>Calculation!H90</f>
        <v>248.76718859573708</v>
      </c>
      <c r="I35">
        <f>Calculation!I90</f>
        <v>445.08110632992521</v>
      </c>
      <c r="J35">
        <f>Calculation!J90</f>
        <v>427.34316486125363</v>
      </c>
      <c r="K35">
        <f>Calculation!K90</f>
        <v>625.77600110729668</v>
      </c>
      <c r="M35" s="5">
        <f t="shared" si="1"/>
        <v>0.26583992572175646</v>
      </c>
      <c r="N35" s="5">
        <f t="shared" si="3"/>
        <v>0.94731256435836708</v>
      </c>
      <c r="O35" s="5">
        <f t="shared" si="4"/>
        <v>0.59032765832423639</v>
      </c>
      <c r="P35" s="5">
        <f t="shared" si="5"/>
        <v>0.67167140920849022</v>
      </c>
      <c r="Q35" s="5">
        <f t="shared" si="6"/>
        <v>1.2017189870907983</v>
      </c>
      <c r="R35" s="5">
        <f t="shared" si="7"/>
        <v>1.1538265451253849</v>
      </c>
      <c r="S35" s="5">
        <f t="shared" si="8"/>
        <v>1.6895952029897012</v>
      </c>
    </row>
    <row r="36" spans="1:19" x14ac:dyDescent="0.25">
      <c r="A36" s="5" t="s">
        <v>124</v>
      </c>
      <c r="B36" s="5">
        <f>'pH vs vol'!B138</f>
        <v>2.9</v>
      </c>
      <c r="C36" s="5">
        <f>'pH vs vol'!C138</f>
        <v>1112.1999999999996</v>
      </c>
      <c r="D36" s="5">
        <f>'pH vs vol'!D138</f>
        <v>0.21</v>
      </c>
      <c r="E36">
        <f>Calculation!E92</f>
        <v>90.51407864718486</v>
      </c>
      <c r="F36">
        <f>Calculation!F92</f>
        <v>206.4523592035647</v>
      </c>
      <c r="G36">
        <f>Calculation!G92</f>
        <v>133.07691294867388</v>
      </c>
      <c r="H36">
        <f>Calculation!H92</f>
        <v>147.21646290826507</v>
      </c>
      <c r="I36">
        <f>Calculation!I92</f>
        <v>240.7231860605992</v>
      </c>
      <c r="J36">
        <f>Calculation!J92</f>
        <v>235.54585184056168</v>
      </c>
      <c r="K36">
        <f>Calculation!K92</f>
        <v>330.87055378091469</v>
      </c>
      <c r="M36" s="5">
        <f t="shared" si="1"/>
        <v>0.26249082807683605</v>
      </c>
      <c r="N36" s="5">
        <f t="shared" si="3"/>
        <v>0.59871184169033753</v>
      </c>
      <c r="O36" s="5">
        <f t="shared" si="4"/>
        <v>0.38592304755115425</v>
      </c>
      <c r="P36" s="5">
        <f t="shared" si="5"/>
        <v>0.42692774243396869</v>
      </c>
      <c r="Q36" s="5">
        <f t="shared" si="6"/>
        <v>0.69809723957573777</v>
      </c>
      <c r="R36" s="5">
        <f t="shared" si="7"/>
        <v>0.68308297033762877</v>
      </c>
      <c r="S36" s="5">
        <f t="shared" si="8"/>
        <v>0.9595246059646525</v>
      </c>
    </row>
    <row r="37" spans="1:19" x14ac:dyDescent="0.25">
      <c r="A37" s="5" t="s">
        <v>82</v>
      </c>
      <c r="B37" s="5">
        <f>'pH vs vol'!B139</f>
        <v>2.8</v>
      </c>
      <c r="C37" s="5">
        <f t="shared" si="2"/>
        <v>1114.9999999999995</v>
      </c>
      <c r="D37" s="5">
        <f>'pH vs vol'!D139</f>
        <v>0.33</v>
      </c>
      <c r="E37">
        <f>Calculation!E94</f>
        <v>85.670677207936578</v>
      </c>
      <c r="F37">
        <f>Calculation!F94</f>
        <v>139.87016916056871</v>
      </c>
      <c r="G37">
        <f>Calculation!G94</f>
        <v>94.696494300418863</v>
      </c>
      <c r="H37">
        <f>Calculation!H94</f>
        <v>101.87408760480407</v>
      </c>
      <c r="I37">
        <f>Calculation!I94</f>
        <v>150.71496046214421</v>
      </c>
      <c r="J37">
        <f>Calculation!J94</f>
        <v>148.85925824683267</v>
      </c>
      <c r="K37">
        <f>Calculation!K94</f>
        <v>203.25269175710875</v>
      </c>
      <c r="M37" s="5">
        <f t="shared" si="1"/>
        <v>0.23987789618222241</v>
      </c>
      <c r="N37" s="5">
        <f t="shared" si="3"/>
        <v>0.39163647364959236</v>
      </c>
      <c r="O37" s="5">
        <f t="shared" si="4"/>
        <v>0.2651501840411728</v>
      </c>
      <c r="P37" s="5">
        <f t="shared" si="5"/>
        <v>0.28524744529345142</v>
      </c>
      <c r="Q37" s="5">
        <f t="shared" si="6"/>
        <v>0.42200188929400378</v>
      </c>
      <c r="R37" s="5">
        <f t="shared" si="7"/>
        <v>0.41680592309113146</v>
      </c>
      <c r="S37" s="5">
        <f t="shared" si="8"/>
        <v>0.56910753691990446</v>
      </c>
    </row>
    <row r="38" spans="1:19" x14ac:dyDescent="0.25">
      <c r="A38" s="5" t="s">
        <v>58</v>
      </c>
      <c r="B38" s="5">
        <f>'pH vs vol'!B140</f>
        <v>2.7</v>
      </c>
      <c r="C38" s="5">
        <f>'pH vs vol'!C140</f>
        <v>1117.6999999999996</v>
      </c>
      <c r="D38" s="5">
        <f>'pH vs vol'!D140</f>
        <v>0.43</v>
      </c>
      <c r="E38">
        <f>Calculation!E96</f>
        <v>57.028444639571283</v>
      </c>
      <c r="F38">
        <f>Calculation!F96</f>
        <v>85.419020987676589</v>
      </c>
      <c r="G38">
        <f>Calculation!G96</f>
        <v>55.261097607704066</v>
      </c>
      <c r="H38">
        <f>Calculation!H96</f>
        <v>58.282587814419671</v>
      </c>
      <c r="I38">
        <f>Calculation!I96</f>
        <v>89.560371124129802</v>
      </c>
      <c r="J38">
        <f>Calculation!J96</f>
        <v>87.310833564321783</v>
      </c>
      <c r="K38">
        <f>Calculation!K96</f>
        <v>119.47299769790474</v>
      </c>
      <c r="M38" s="5">
        <f t="shared" si="1"/>
        <v>0.15397680052684248</v>
      </c>
      <c r="N38" s="5">
        <f t="shared" si="3"/>
        <v>0.23063135666672682</v>
      </c>
      <c r="O38" s="5">
        <f t="shared" si="4"/>
        <v>0.14920496354080098</v>
      </c>
      <c r="P38" s="5">
        <f t="shared" si="5"/>
        <v>0.15736298709893312</v>
      </c>
      <c r="Q38" s="5">
        <f t="shared" si="6"/>
        <v>0.24181300203515046</v>
      </c>
      <c r="R38" s="5">
        <f t="shared" si="7"/>
        <v>0.23573925062366882</v>
      </c>
      <c r="S38" s="5">
        <f t="shared" si="8"/>
        <v>0.32257709378434279</v>
      </c>
    </row>
    <row r="39" spans="1:19" x14ac:dyDescent="0.25">
      <c r="A39" s="5" t="s">
        <v>102</v>
      </c>
      <c r="B39" s="5">
        <f>'pH vs vol'!B141</f>
        <v>2.8</v>
      </c>
      <c r="C39" s="5">
        <f t="shared" si="2"/>
        <v>1120.4999999999995</v>
      </c>
      <c r="D39" s="5">
        <f>'pH vs vol'!D141</f>
        <v>0.56999999999999995</v>
      </c>
      <c r="E39">
        <f>Calculation!E98</f>
        <v>107.01834204105347</v>
      </c>
      <c r="F39">
        <f>Calculation!F98</f>
        <v>118.2215707698507</v>
      </c>
      <c r="G39">
        <f>Calculation!G98</f>
        <v>96.085848854122361</v>
      </c>
      <c r="H39">
        <f>Calculation!H98</f>
        <v>98.281131563532881</v>
      </c>
      <c r="I39">
        <f>Calculation!I98</f>
        <v>115.62654653771821</v>
      </c>
      <c r="J39">
        <f>Calculation!J98</f>
        <v>111.72476240654368</v>
      </c>
      <c r="K39">
        <f>Calculation!K98</f>
        <v>136.01721777616473</v>
      </c>
      <c r="M39" s="5">
        <f t="shared" si="1"/>
        <v>0.29965135771494972</v>
      </c>
      <c r="N39" s="5">
        <f t="shared" si="3"/>
        <v>0.33102039815558193</v>
      </c>
      <c r="O39" s="5">
        <f t="shared" si="4"/>
        <v>0.26904037679154258</v>
      </c>
      <c r="P39" s="5">
        <f t="shared" si="5"/>
        <v>0.27518716837789203</v>
      </c>
      <c r="Q39" s="5">
        <f t="shared" si="6"/>
        <v>0.32375433030561096</v>
      </c>
      <c r="R39" s="5">
        <f t="shared" si="7"/>
        <v>0.31282933473832225</v>
      </c>
      <c r="S39" s="5">
        <f t="shared" si="8"/>
        <v>0.38084820977326123</v>
      </c>
    </row>
    <row r="40" spans="1:19" x14ac:dyDescent="0.25">
      <c r="A40" s="5" t="s">
        <v>154</v>
      </c>
      <c r="B40" s="5">
        <f>'pH vs vol'!B142</f>
        <v>2.8</v>
      </c>
      <c r="C40" s="5">
        <f>'pH vs vol'!C142</f>
        <v>1123.2999999999995</v>
      </c>
      <c r="D40" s="5">
        <f>'pH vs vol'!D142</f>
        <v>0.67</v>
      </c>
      <c r="E40">
        <f>Calculation!E100</f>
        <v>53.241698842827475</v>
      </c>
      <c r="F40">
        <f>Calculation!F100</f>
        <v>61.986296921335892</v>
      </c>
      <c r="G40">
        <f>Calculation!G100</f>
        <v>44.331000621954274</v>
      </c>
      <c r="H40">
        <f>Calculation!H100</f>
        <v>46.232631095102271</v>
      </c>
      <c r="I40">
        <f>Calculation!I100</f>
        <v>60.016013520791809</v>
      </c>
      <c r="J40">
        <f>Calculation!J100</f>
        <v>57.66408485327247</v>
      </c>
      <c r="K40">
        <f>Calculation!K100</f>
        <v>73.867968943749048</v>
      </c>
      <c r="M40" s="5">
        <f t="shared" si="1"/>
        <v>0.14907675675991691</v>
      </c>
      <c r="N40" s="5">
        <f t="shared" si="3"/>
        <v>0.17356163137974048</v>
      </c>
      <c r="O40" s="5">
        <f t="shared" si="4"/>
        <v>0.12412680174147196</v>
      </c>
      <c r="P40" s="5">
        <f t="shared" si="5"/>
        <v>0.12945136706628635</v>
      </c>
      <c r="Q40" s="5">
        <f t="shared" si="6"/>
        <v>0.16804483785821706</v>
      </c>
      <c r="R40" s="5">
        <f t="shared" si="7"/>
        <v>0.16145943758916292</v>
      </c>
      <c r="S40" s="5">
        <f t="shared" si="8"/>
        <v>0.20683031304249733</v>
      </c>
    </row>
    <row r="41" spans="1:19" x14ac:dyDescent="0.25">
      <c r="A41" s="5" t="s">
        <v>9</v>
      </c>
      <c r="B41" s="5">
        <f>'pH vs vol'!B143</f>
        <v>2.7</v>
      </c>
      <c r="C41" s="5">
        <f t="shared" si="2"/>
        <v>1125.9999999999995</v>
      </c>
      <c r="D41" s="5">
        <f>'pH vs vol'!D143</f>
        <v>0.77</v>
      </c>
      <c r="E41">
        <f>Calculation!E102</f>
        <v>37.916954033469985</v>
      </c>
      <c r="F41">
        <f>Calculation!F102</f>
        <v>41.889615984834691</v>
      </c>
      <c r="G41">
        <f>Calculation!G102</f>
        <v>27.584032558653572</v>
      </c>
      <c r="H41">
        <f>Calculation!H102</f>
        <v>26.977505415916575</v>
      </c>
      <c r="I41">
        <f>Calculation!I102</f>
        <v>39.067623354379805</v>
      </c>
      <c r="J41">
        <f>Calculation!J102</f>
        <v>38.004118764475869</v>
      </c>
      <c r="K41">
        <f>Calculation!K102</f>
        <v>49.394634759883751</v>
      </c>
      <c r="M41" s="5">
        <f t="shared" si="1"/>
        <v>0.10237577589036898</v>
      </c>
      <c r="N41" s="5">
        <f t="shared" si="3"/>
        <v>0.11310196315905367</v>
      </c>
      <c r="O41" s="5">
        <f t="shared" si="4"/>
        <v>7.4476887908364639E-2</v>
      </c>
      <c r="P41" s="5">
        <f t="shared" si="5"/>
        <v>7.2839264622974756E-2</v>
      </c>
      <c r="Q41" s="5">
        <f t="shared" si="6"/>
        <v>0.10548258305682548</v>
      </c>
      <c r="R41" s="5">
        <f t="shared" si="7"/>
        <v>0.10261112066408486</v>
      </c>
      <c r="S41" s="5">
        <f t="shared" si="8"/>
        <v>0.13336551385168613</v>
      </c>
    </row>
    <row r="42" spans="1:19" x14ac:dyDescent="0.25">
      <c r="A42" s="5" t="s">
        <v>91</v>
      </c>
      <c r="B42" s="5">
        <f>'pH vs vol'!B144</f>
        <v>2.8</v>
      </c>
      <c r="C42" s="5">
        <f>'pH vs vol'!C144</f>
        <v>1128.7999999999995</v>
      </c>
      <c r="D42" s="5">
        <f>'pH vs vol'!D144</f>
        <v>0.82</v>
      </c>
      <c r="E42">
        <f>Calculation!E104</f>
        <v>48.451646995494883</v>
      </c>
      <c r="F42">
        <f>Calculation!F104</f>
        <v>50.041151666935889</v>
      </c>
      <c r="G42">
        <f>Calculation!G104</f>
        <v>38.26007143724307</v>
      </c>
      <c r="H42">
        <f>Calculation!H104</f>
        <v>38.770751935004071</v>
      </c>
      <c r="I42">
        <f>Calculation!I104</f>
        <v>47.048237140154214</v>
      </c>
      <c r="J42">
        <f>Calculation!J104</f>
        <v>45.082514561188773</v>
      </c>
      <c r="K42">
        <f>Calculation!K104</f>
        <v>56.104447848442248</v>
      </c>
      <c r="M42" s="5">
        <f t="shared" si="1"/>
        <v>0.13566461158738566</v>
      </c>
      <c r="N42" s="5">
        <f t="shared" si="3"/>
        <v>0.14011522466742049</v>
      </c>
      <c r="O42" s="5">
        <f t="shared" si="4"/>
        <v>0.10712820002428058</v>
      </c>
      <c r="P42" s="5">
        <f t="shared" si="5"/>
        <v>0.10855810541801139</v>
      </c>
      <c r="Q42" s="5">
        <f t="shared" si="6"/>
        <v>0.13173506399243182</v>
      </c>
      <c r="R42" s="5">
        <f t="shared" si="7"/>
        <v>0.12623104077132855</v>
      </c>
      <c r="S42" s="5">
        <f t="shared" si="8"/>
        <v>0.15709245397563829</v>
      </c>
    </row>
    <row r="43" spans="1:19" x14ac:dyDescent="0.25">
      <c r="A43" s="5" t="s">
        <v>7</v>
      </c>
      <c r="B43" s="5">
        <f>'pH vs vol'!B145</f>
        <v>2.8</v>
      </c>
      <c r="C43" s="5">
        <f t="shared" si="2"/>
        <v>1131.5999999999995</v>
      </c>
      <c r="D43" s="5">
        <f>'pH vs vol'!D145</f>
        <v>0.88</v>
      </c>
      <c r="E43">
        <f>Calculation!E109</f>
        <v>71.949197532966821</v>
      </c>
      <c r="F43">
        <f>Calculation!F109</f>
        <v>69.050345442285021</v>
      </c>
      <c r="G43">
        <f>Calculation!G109</f>
        <v>58.152496651984045</v>
      </c>
      <c r="H43">
        <f>Calculation!H109</f>
        <v>58.664030280812661</v>
      </c>
      <c r="I43">
        <f>Calculation!I109</f>
        <v>65.097623957859483</v>
      </c>
      <c r="J43">
        <f>Calculation!J109</f>
        <v>61.691327338878459</v>
      </c>
      <c r="K43">
        <f>Calculation!K109</f>
        <v>71.465766643060405</v>
      </c>
      <c r="M43" s="5">
        <f t="shared" si="1"/>
        <v>0.2014577530923071</v>
      </c>
      <c r="N43" s="5">
        <f t="shared" si="3"/>
        <v>0.19334096723839803</v>
      </c>
      <c r="O43" s="5">
        <f t="shared" si="4"/>
        <v>0.16282699062555531</v>
      </c>
      <c r="P43" s="5">
        <f t="shared" si="5"/>
        <v>0.16425928478627544</v>
      </c>
      <c r="Q43" s="5">
        <f t="shared" si="6"/>
        <v>0.18227334708200654</v>
      </c>
      <c r="R43" s="5">
        <f t="shared" si="7"/>
        <v>0.17273571654885966</v>
      </c>
      <c r="S43" s="5">
        <f t="shared" si="8"/>
        <v>0.20010414660056913</v>
      </c>
    </row>
    <row r="44" spans="1:19" x14ac:dyDescent="0.25">
      <c r="A44" s="5" t="s">
        <v>132</v>
      </c>
      <c r="B44" s="5">
        <f>'pH vs vol'!B146</f>
        <v>2.7</v>
      </c>
      <c r="C44" s="5">
        <f>'pH vs vol'!C146</f>
        <v>1134.2999999999995</v>
      </c>
      <c r="D44" s="5">
        <f>'pH vs vol'!D146</f>
        <v>0.94</v>
      </c>
      <c r="E44">
        <f>Calculation!E111</f>
        <v>41.234885932316125</v>
      </c>
      <c r="F44">
        <f>Calculation!F111</f>
        <v>39.999494994748623</v>
      </c>
      <c r="G44">
        <f>Calculation!G111</f>
        <v>30.933763744567745</v>
      </c>
      <c r="H44">
        <f>Calculation!H111</f>
        <v>32.428077051460868</v>
      </c>
      <c r="I44">
        <f>Calculation!I111</f>
        <v>36.390751674275784</v>
      </c>
      <c r="J44">
        <f>Calculation!J111</f>
        <v>35.713471160474455</v>
      </c>
      <c r="K44">
        <f>Calculation!K111</f>
        <v>42.907235127745096</v>
      </c>
      <c r="M44" s="5">
        <f t="shared" si="1"/>
        <v>0.11133419201725354</v>
      </c>
      <c r="N44" s="5">
        <f t="shared" si="3"/>
        <v>0.10799863648582129</v>
      </c>
      <c r="O44" s="5">
        <f t="shared" si="4"/>
        <v>8.3521162110332919E-2</v>
      </c>
      <c r="P44" s="5">
        <f t="shared" si="5"/>
        <v>8.7555808038944347E-2</v>
      </c>
      <c r="Q44" s="5">
        <f t="shared" si="6"/>
        <v>9.8255029520544629E-2</v>
      </c>
      <c r="R44" s="5">
        <f t="shared" si="7"/>
        <v>9.6426372133281035E-2</v>
      </c>
      <c r="S44" s="5">
        <f t="shared" si="8"/>
        <v>0.11584953484491177</v>
      </c>
    </row>
    <row r="45" spans="1:19" x14ac:dyDescent="0.25">
      <c r="A45" s="5" t="s">
        <v>168</v>
      </c>
      <c r="B45" s="5">
        <f>'pH vs vol'!B147</f>
        <v>2.7</v>
      </c>
      <c r="C45" s="5">
        <f t="shared" si="2"/>
        <v>1136.9999999999995</v>
      </c>
      <c r="D45" s="5">
        <f>'pH vs vol'!D147</f>
        <v>1.01</v>
      </c>
      <c r="E45">
        <f>Calculation!E113</f>
        <v>34.941953712744819</v>
      </c>
      <c r="F45">
        <f>Calculation!F113</f>
        <v>33.818795252587023</v>
      </c>
      <c r="G45">
        <f>Calculation!G113</f>
        <v>25.147613625051946</v>
      </c>
      <c r="H45">
        <f>Calculation!H113</f>
        <v>26.885093125382667</v>
      </c>
      <c r="I45">
        <f>Calculation!I113</f>
        <v>31.698433566353685</v>
      </c>
      <c r="J45">
        <f>Calculation!J113</f>
        <v>29.448785777906153</v>
      </c>
      <c r="K45">
        <f>Calculation!K113</f>
        <v>36.188370838992505</v>
      </c>
      <c r="M45" s="5">
        <f t="shared" si="1"/>
        <v>9.4343275024411019E-2</v>
      </c>
      <c r="N45" s="5">
        <f t="shared" si="3"/>
        <v>9.1310747181984966E-2</v>
      </c>
      <c r="O45" s="5">
        <f t="shared" si="4"/>
        <v>6.7898556787640257E-2</v>
      </c>
      <c r="P45" s="5">
        <f t="shared" si="5"/>
        <v>7.2589751438533218E-2</v>
      </c>
      <c r="Q45" s="5">
        <f t="shared" si="6"/>
        <v>8.5585770629154956E-2</v>
      </c>
      <c r="R45" s="5">
        <f t="shared" si="7"/>
        <v>7.9511721600346613E-2</v>
      </c>
      <c r="S45" s="5">
        <f t="shared" si="8"/>
        <v>9.7708601265279763E-2</v>
      </c>
    </row>
    <row r="46" spans="1:19" x14ac:dyDescent="0.25">
      <c r="A46" s="5" t="s">
        <v>170</v>
      </c>
      <c r="B46" s="5">
        <f>'pH vs vol'!B148</f>
        <v>2.6</v>
      </c>
      <c r="C46" s="5">
        <f>'pH vs vol'!C148</f>
        <v>1139.5999999999995</v>
      </c>
      <c r="D46" s="5">
        <f>'pH vs vol'!D148</f>
        <v>1.03</v>
      </c>
      <c r="E46">
        <f>Calculation!E115</f>
        <v>25.922880825551424</v>
      </c>
      <c r="F46">
        <f>Calculation!F115</f>
        <v>24.552519981277925</v>
      </c>
      <c r="G46">
        <f>Calculation!G115</f>
        <v>16.864729685474551</v>
      </c>
      <c r="H46">
        <f>Calculation!H115</f>
        <v>16.990148108689468</v>
      </c>
      <c r="I46">
        <f>Calculation!I115</f>
        <v>21.114077831441588</v>
      </c>
      <c r="J46">
        <f>Calculation!J115</f>
        <v>20.593299242232654</v>
      </c>
      <c r="K46">
        <f>Calculation!K115</f>
        <v>26.030347505801803</v>
      </c>
      <c r="M46" s="5">
        <f t="shared" si="1"/>
        <v>6.7399490146433705E-2</v>
      </c>
      <c r="N46" s="5">
        <f t="shared" si="3"/>
        <v>6.3836551951322609E-2</v>
      </c>
      <c r="O46" s="5">
        <f t="shared" si="4"/>
        <v>4.3848297182233834E-2</v>
      </c>
      <c r="P46" s="5">
        <f t="shared" si="5"/>
        <v>4.4174385082592617E-2</v>
      </c>
      <c r="Q46" s="5">
        <f t="shared" si="6"/>
        <v>5.4896602361748127E-2</v>
      </c>
      <c r="R46" s="5">
        <f t="shared" si="7"/>
        <v>5.3542578029804902E-2</v>
      </c>
      <c r="S46" s="5">
        <f t="shared" si="8"/>
        <v>6.7678903515084682E-2</v>
      </c>
    </row>
    <row r="47" spans="1:19" x14ac:dyDescent="0.25">
      <c r="A47" s="5" t="s">
        <v>172</v>
      </c>
      <c r="B47" s="5">
        <f>'pH vs vol'!B149</f>
        <v>2.7</v>
      </c>
      <c r="C47" s="5">
        <f t="shared" si="2"/>
        <v>1142.2999999999995</v>
      </c>
      <c r="D47" s="5">
        <f>'pH vs vol'!D149</f>
        <v>1.07</v>
      </c>
      <c r="E47">
        <f>Calculation!E117</f>
        <v>38.726767428747124</v>
      </c>
      <c r="F47">
        <f>Calculation!F117</f>
        <v>35.890782394188619</v>
      </c>
      <c r="G47">
        <f>Calculation!G117</f>
        <v>29.307226883561945</v>
      </c>
      <c r="H47">
        <f>Calculation!H117</f>
        <v>29.841989498334563</v>
      </c>
      <c r="I47">
        <f>Calculation!I117</f>
        <v>34.334072585003987</v>
      </c>
      <c r="J47">
        <f>Calculation!J117</f>
        <v>31.944186201886357</v>
      </c>
      <c r="K47">
        <f>Calculation!K117</f>
        <v>38.370535876516499</v>
      </c>
      <c r="M47" s="5">
        <f t="shared" si="1"/>
        <v>0.10456227205761724</v>
      </c>
      <c r="N47" s="5">
        <f t="shared" si="3"/>
        <v>9.6905112464309287E-2</v>
      </c>
      <c r="O47" s="5">
        <f t="shared" si="4"/>
        <v>7.9129512585617262E-2</v>
      </c>
      <c r="P47" s="5">
        <f t="shared" si="5"/>
        <v>8.0573371645503322E-2</v>
      </c>
      <c r="Q47" s="5">
        <f t="shared" si="6"/>
        <v>9.2701995979510773E-2</v>
      </c>
      <c r="R47" s="5">
        <f t="shared" si="7"/>
        <v>8.6249302745093182E-2</v>
      </c>
      <c r="S47" s="5">
        <f t="shared" si="8"/>
        <v>0.10360044686659456</v>
      </c>
    </row>
    <row r="48" spans="1:19" x14ac:dyDescent="0.25">
      <c r="A48" s="5" t="s">
        <v>166</v>
      </c>
      <c r="B48" s="5">
        <f>'pH vs vol'!B150</f>
        <v>2.7</v>
      </c>
      <c r="C48" s="5">
        <f>'pH vs vol'!C150</f>
        <v>1144.9999999999995</v>
      </c>
      <c r="D48" s="5">
        <f>'pH vs vol'!D150</f>
        <v>1.1200000000000001</v>
      </c>
      <c r="E48">
        <f>Calculation!E119</f>
        <v>32.794499351785525</v>
      </c>
      <c r="F48">
        <f>Calculation!F119</f>
        <v>29.830897079893024</v>
      </c>
      <c r="G48">
        <f>Calculation!G119</f>
        <v>23.652462294809546</v>
      </c>
      <c r="H48">
        <f>Calculation!H119</f>
        <v>23.865599972327466</v>
      </c>
      <c r="I48">
        <f>Calculation!I119</f>
        <v>28.021926843971986</v>
      </c>
      <c r="J48">
        <f>Calculation!J119</f>
        <v>25.890988700139154</v>
      </c>
      <c r="K48">
        <f>Calculation!K119</f>
        <v>31.102705323886401</v>
      </c>
      <c r="M48" s="5">
        <f t="shared" si="1"/>
        <v>8.8545148249820932E-2</v>
      </c>
      <c r="N48" s="5">
        <f t="shared" si="3"/>
        <v>8.0543422115711166E-2</v>
      </c>
      <c r="O48" s="5">
        <f t="shared" si="4"/>
        <v>6.3861648195985776E-2</v>
      </c>
      <c r="P48" s="5">
        <f t="shared" si="5"/>
        <v>6.443711992528417E-2</v>
      </c>
      <c r="Q48" s="5">
        <f t="shared" si="6"/>
        <v>7.5659202478724361E-2</v>
      </c>
      <c r="R48" s="5">
        <f t="shared" si="7"/>
        <v>6.9905669490375716E-2</v>
      </c>
      <c r="S48" s="5">
        <f t="shared" si="8"/>
        <v>8.3977304374493286E-2</v>
      </c>
    </row>
    <row r="49" spans="1:19" x14ac:dyDescent="0.25">
      <c r="A49" s="5" t="s">
        <v>29</v>
      </c>
      <c r="B49" s="5">
        <f>'pH vs vol'!B155</f>
        <v>2.7</v>
      </c>
      <c r="C49" s="5">
        <f>'pH vs vol'!C155</f>
        <v>1158.9999999999995</v>
      </c>
      <c r="D49" s="5">
        <f>'pH vs vol'!D155</f>
        <v>1.27</v>
      </c>
      <c r="E49">
        <f>Calculation!E121</f>
        <v>30.560230074975824</v>
      </c>
      <c r="F49">
        <f>Calculation!F121</f>
        <v>27.035152458914027</v>
      </c>
      <c r="G49">
        <f>Calculation!G121</f>
        <v>22.314007106478442</v>
      </c>
      <c r="H49">
        <f>Calculation!H121</f>
        <v>22.615700806874166</v>
      </c>
      <c r="I49">
        <f>Calculation!I121</f>
        <v>24.633029408142086</v>
      </c>
      <c r="J49">
        <f>Calculation!J121</f>
        <v>22.618473472005856</v>
      </c>
      <c r="K49">
        <f>Calculation!K121</f>
        <v>25.358203262448203</v>
      </c>
      <c r="M49" s="5">
        <f t="shared" si="1"/>
        <v>8.251262120243473E-2</v>
      </c>
      <c r="N49" s="5">
        <f t="shared" si="3"/>
        <v>7.2994911639067878E-2</v>
      </c>
      <c r="O49" s="5">
        <f t="shared" si="4"/>
        <v>6.0247819187491801E-2</v>
      </c>
      <c r="P49" s="5">
        <f t="shared" si="5"/>
        <v>6.106239217856025E-2</v>
      </c>
      <c r="Q49" s="5">
        <f t="shared" si="6"/>
        <v>6.6509179401983629E-2</v>
      </c>
      <c r="R49" s="5">
        <f t="shared" si="7"/>
        <v>6.1069878374415812E-2</v>
      </c>
      <c r="S49" s="5">
        <f t="shared" si="8"/>
        <v>6.8467148808610143E-2</v>
      </c>
    </row>
    <row r="50" spans="1:19" x14ac:dyDescent="0.25">
      <c r="A50" s="5" t="s">
        <v>59</v>
      </c>
      <c r="B50" s="5">
        <f>'pH vs vol'!B160</f>
        <v>2.6</v>
      </c>
      <c r="C50" s="5">
        <f>'pH vs vol'!C160</f>
        <v>1172.9999999999995</v>
      </c>
      <c r="D50" s="5">
        <f>'pH vs vol'!D160</f>
        <v>1.37</v>
      </c>
      <c r="E50">
        <f>Calculation!E123</f>
        <v>35.148720222015221</v>
      </c>
      <c r="F50">
        <f>Calculation!F123</f>
        <v>31.989870067503023</v>
      </c>
      <c r="G50">
        <f>Calculation!G123</f>
        <v>28.582437267055244</v>
      </c>
      <c r="H50">
        <f>Calculation!H123</f>
        <v>28.875177812346465</v>
      </c>
      <c r="I50">
        <f>Calculation!I123</f>
        <v>31.570635466001885</v>
      </c>
      <c r="J50">
        <f>Calculation!J123</f>
        <v>28.849913751680454</v>
      </c>
      <c r="K50">
        <f>Calculation!K123</f>
        <v>31.712226205763802</v>
      </c>
      <c r="M50" s="5">
        <f t="shared" si="1"/>
        <v>9.1386672577239578E-2</v>
      </c>
      <c r="N50" s="5">
        <f t="shared" si="3"/>
        <v>8.3173662175507854E-2</v>
      </c>
      <c r="O50" s="5">
        <f t="shared" si="4"/>
        <v>7.4314336894343636E-2</v>
      </c>
      <c r="P50" s="5">
        <f t="shared" si="5"/>
        <v>7.5075462312100813E-2</v>
      </c>
      <c r="Q50" s="5">
        <f t="shared" si="6"/>
        <v>8.2083652211604893E-2</v>
      </c>
      <c r="R50" s="5">
        <f t="shared" si="7"/>
        <v>7.5009775754369193E-2</v>
      </c>
      <c r="S50" s="5">
        <f t="shared" si="8"/>
        <v>8.2451788134985896E-2</v>
      </c>
    </row>
    <row r="51" spans="1:19" x14ac:dyDescent="0.25">
      <c r="A51" s="5" t="s">
        <v>27</v>
      </c>
      <c r="B51" s="5">
        <v>50</v>
      </c>
      <c r="E51">
        <f>Calculation!E125</f>
        <v>57.451315287956028</v>
      </c>
      <c r="F51">
        <f>Calculation!F125</f>
        <v>51.450855703817325</v>
      </c>
      <c r="G51">
        <f>Calculation!G125</f>
        <v>51.228333644310446</v>
      </c>
      <c r="H51">
        <f>Calculation!H125</f>
        <v>51.018371114778063</v>
      </c>
      <c r="I51">
        <f>Calculation!I125</f>
        <v>51.429218089283282</v>
      </c>
      <c r="J51">
        <f>Calculation!J125</f>
        <v>45.747331159884453</v>
      </c>
      <c r="K51">
        <f>Calculation!K125</f>
        <v>48.587223303595195</v>
      </c>
      <c r="M51" s="5">
        <f t="shared" si="1"/>
        <v>2.8725657643978018</v>
      </c>
      <c r="N51" s="5">
        <f t="shared" si="3"/>
        <v>2.572542785190866</v>
      </c>
      <c r="O51" s="5">
        <f t="shared" si="4"/>
        <v>2.5614166822155222</v>
      </c>
      <c r="P51" s="5">
        <f t="shared" si="5"/>
        <v>2.5509185557389031</v>
      </c>
      <c r="Q51" s="5">
        <f t="shared" si="6"/>
        <v>2.5714609044641641</v>
      </c>
      <c r="R51" s="5">
        <f t="shared" si="7"/>
        <v>2.2873665579942224</v>
      </c>
      <c r="S51" s="5">
        <f t="shared" si="8"/>
        <v>2.4293611651797598</v>
      </c>
    </row>
    <row r="52" spans="1:19" x14ac:dyDescent="0.25">
      <c r="A52" s="5" t="s">
        <v>1</v>
      </c>
      <c r="B52" s="5">
        <v>980</v>
      </c>
      <c r="E52">
        <f>Calculation!E127</f>
        <v>15116.933691224156</v>
      </c>
      <c r="F52">
        <f>Calculation!F127</f>
        <v>13947.30516344229</v>
      </c>
      <c r="G52">
        <f>Calculation!G127</f>
        <v>13738.947896047437</v>
      </c>
      <c r="H52">
        <f>Calculation!H127</f>
        <v>13250.355368457358</v>
      </c>
      <c r="I52">
        <f>Calculation!I127</f>
        <v>13586.253350026838</v>
      </c>
      <c r="J52">
        <f>Calculation!J127</f>
        <v>12700.761419169445</v>
      </c>
      <c r="K52">
        <f>Calculation!K127</f>
        <v>12878.389393859827</v>
      </c>
      <c r="M52" s="5">
        <f>E52*$B52/1000</f>
        <v>14814.595017399672</v>
      </c>
      <c r="N52" s="5">
        <f t="shared" ref="N52:S52" si="9">F52*$B52/1000</f>
        <v>13668.359060173445</v>
      </c>
      <c r="O52" s="5">
        <f t="shared" si="9"/>
        <v>13464.168938126488</v>
      </c>
      <c r="P52" s="5">
        <f t="shared" si="9"/>
        <v>12985.348261088211</v>
      </c>
      <c r="Q52" s="5">
        <f t="shared" si="9"/>
        <v>13314.528283026302</v>
      </c>
      <c r="R52" s="5">
        <f t="shared" si="9"/>
        <v>12446.746190786056</v>
      </c>
      <c r="S52" s="5">
        <f t="shared" si="9"/>
        <v>12620.82160598263</v>
      </c>
    </row>
    <row r="53" spans="1:19" x14ac:dyDescent="0.25">
      <c r="M53">
        <f>SUM(M3:M51)</f>
        <v>14030.172433576425</v>
      </c>
      <c r="N53" s="5">
        <f>SUM(N3:N51)</f>
        <v>12976.449795062677</v>
      </c>
      <c r="O53" s="5">
        <f t="shared" ref="O53:S53" si="10">SUM(O3:O51)</f>
        <v>13152.031490716474</v>
      </c>
      <c r="P53" s="5">
        <f t="shared" si="10"/>
        <v>13131.055812777346</v>
      </c>
      <c r="Q53" s="5">
        <f t="shared" si="10"/>
        <v>13389.395625466823</v>
      </c>
      <c r="R53" s="5">
        <f t="shared" si="10"/>
        <v>12377.353938575403</v>
      </c>
      <c r="S53" s="5">
        <f t="shared" si="10"/>
        <v>12821.19782692839</v>
      </c>
    </row>
    <row r="54" spans="1:19" x14ac:dyDescent="0.25">
      <c r="L54" s="8" t="s">
        <v>311</v>
      </c>
      <c r="M54" s="9">
        <f>M53/M52</f>
        <v>0.94705069001873177</v>
      </c>
      <c r="N54" s="9">
        <f>N53/N52</f>
        <v>0.94937876141058974</v>
      </c>
      <c r="O54" s="9">
        <f t="shared" ref="O54:S54" si="11">O53/O52</f>
        <v>0.97681717684586278</v>
      </c>
      <c r="P54" s="9">
        <f t="shared" si="11"/>
        <v>1.0112209198212851</v>
      </c>
      <c r="Q54" s="9">
        <f t="shared" si="11"/>
        <v>1.0056229812163877</v>
      </c>
      <c r="R54" s="9">
        <f t="shared" si="11"/>
        <v>0.99442486806214281</v>
      </c>
      <c r="S54" s="9">
        <f t="shared" si="11"/>
        <v>1.015876638399736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1"/>
  <sheetViews>
    <sheetView topLeftCell="A148" workbookViewId="0">
      <selection activeCell="R15" sqref="R15"/>
    </sheetView>
  </sheetViews>
  <sheetFormatPr defaultRowHeight="15" x14ac:dyDescent="0.25"/>
  <cols>
    <col min="1" max="1" width="13.42578125" bestFit="1" customWidth="1"/>
    <col min="2" max="2" width="11.28515625" customWidth="1"/>
    <col min="3" max="3" width="11.7109375" style="5" bestFit="1" customWidth="1"/>
    <col min="4" max="4" width="9.140625" customWidth="1"/>
  </cols>
  <sheetData>
    <row r="1" spans="1:4" x14ac:dyDescent="0.25">
      <c r="A1" t="s">
        <v>35</v>
      </c>
      <c r="B1" s="5" t="s">
        <v>308</v>
      </c>
      <c r="C1" s="5" t="s">
        <v>309</v>
      </c>
      <c r="D1" t="s">
        <v>307</v>
      </c>
    </row>
    <row r="2" spans="1:4" x14ac:dyDescent="0.25">
      <c r="A2" t="s">
        <v>64</v>
      </c>
      <c r="B2" s="5">
        <v>1</v>
      </c>
      <c r="C2" s="5">
        <f>B2</f>
        <v>1</v>
      </c>
      <c r="D2">
        <v>5.36</v>
      </c>
    </row>
    <row r="3" spans="1:4" x14ac:dyDescent="0.25">
      <c r="A3" s="5" t="s">
        <v>193</v>
      </c>
      <c r="B3" s="5">
        <v>1</v>
      </c>
      <c r="C3" s="5">
        <f>C2+B3</f>
        <v>2</v>
      </c>
      <c r="D3">
        <v>6.47</v>
      </c>
    </row>
    <row r="4" spans="1:4" x14ac:dyDescent="0.25">
      <c r="A4" s="5" t="s">
        <v>194</v>
      </c>
      <c r="B4" s="5">
        <v>9.5</v>
      </c>
      <c r="C4" s="5">
        <f t="shared" ref="C4:C67" si="0">C3+B4</f>
        <v>11.5</v>
      </c>
      <c r="D4">
        <v>6.4</v>
      </c>
    </row>
    <row r="5" spans="1:4" x14ac:dyDescent="0.25">
      <c r="A5" s="5" t="s">
        <v>195</v>
      </c>
      <c r="B5" s="5">
        <v>9.4</v>
      </c>
      <c r="C5" s="5">
        <f t="shared" si="0"/>
        <v>20.9</v>
      </c>
      <c r="D5">
        <v>6.54</v>
      </c>
    </row>
    <row r="6" spans="1:4" x14ac:dyDescent="0.25">
      <c r="A6" s="5" t="s">
        <v>196</v>
      </c>
      <c r="B6" s="5">
        <v>9.6</v>
      </c>
      <c r="C6" s="5">
        <f t="shared" si="0"/>
        <v>30.5</v>
      </c>
      <c r="D6">
        <v>6.54</v>
      </c>
    </row>
    <row r="7" spans="1:4" x14ac:dyDescent="0.25">
      <c r="A7" s="5" t="s">
        <v>197</v>
      </c>
      <c r="B7" s="5">
        <v>11.6</v>
      </c>
      <c r="C7" s="5">
        <f t="shared" si="0"/>
        <v>42.1</v>
      </c>
      <c r="D7">
        <v>6.46</v>
      </c>
    </row>
    <row r="8" spans="1:4" x14ac:dyDescent="0.25">
      <c r="A8" s="5" t="s">
        <v>198</v>
      </c>
      <c r="B8" s="5">
        <v>9.1999999999999993</v>
      </c>
      <c r="C8" s="5">
        <f t="shared" si="0"/>
        <v>51.3</v>
      </c>
      <c r="D8">
        <v>6.45</v>
      </c>
    </row>
    <row r="9" spans="1:4" x14ac:dyDescent="0.25">
      <c r="A9" s="5" t="s">
        <v>199</v>
      </c>
      <c r="B9" s="5">
        <v>9.6</v>
      </c>
      <c r="C9" s="5">
        <f t="shared" si="0"/>
        <v>60.9</v>
      </c>
      <c r="D9">
        <v>6.39</v>
      </c>
    </row>
    <row r="10" spans="1:4" x14ac:dyDescent="0.25">
      <c r="A10" s="5" t="s">
        <v>200</v>
      </c>
      <c r="B10" s="5">
        <v>9.6</v>
      </c>
      <c r="C10" s="5">
        <f t="shared" si="0"/>
        <v>70.5</v>
      </c>
      <c r="D10">
        <v>6.36</v>
      </c>
    </row>
    <row r="11" spans="1:4" x14ac:dyDescent="0.25">
      <c r="A11" s="5" t="s">
        <v>201</v>
      </c>
      <c r="B11" s="5">
        <v>9.6</v>
      </c>
      <c r="C11" s="5">
        <f t="shared" si="0"/>
        <v>80.099999999999994</v>
      </c>
      <c r="D11">
        <v>6.32</v>
      </c>
    </row>
    <row r="12" spans="1:4" x14ac:dyDescent="0.25">
      <c r="A12" s="5" t="s">
        <v>5</v>
      </c>
      <c r="B12" s="5">
        <v>9.1999999999999993</v>
      </c>
      <c r="C12" s="5">
        <f t="shared" si="0"/>
        <v>89.3</v>
      </c>
      <c r="D12">
        <v>6.28</v>
      </c>
    </row>
    <row r="13" spans="1:4" x14ac:dyDescent="0.25">
      <c r="A13" s="5" t="s">
        <v>207</v>
      </c>
      <c r="B13" s="5">
        <v>9.6</v>
      </c>
      <c r="C13" s="5">
        <f t="shared" si="0"/>
        <v>98.899999999999991</v>
      </c>
      <c r="D13">
        <v>6.23</v>
      </c>
    </row>
    <row r="14" spans="1:4" x14ac:dyDescent="0.25">
      <c r="A14" s="5" t="s">
        <v>208</v>
      </c>
      <c r="B14" s="5">
        <v>9.6</v>
      </c>
      <c r="C14" s="5">
        <f t="shared" si="0"/>
        <v>108.49999999999999</v>
      </c>
      <c r="D14">
        <v>3.24</v>
      </c>
    </row>
    <row r="15" spans="1:4" x14ac:dyDescent="0.25">
      <c r="A15" s="5" t="s">
        <v>209</v>
      </c>
      <c r="B15" s="5">
        <v>9.6</v>
      </c>
      <c r="C15" s="5">
        <f t="shared" si="0"/>
        <v>118.09999999999998</v>
      </c>
      <c r="D15">
        <v>6.26</v>
      </c>
    </row>
    <row r="16" spans="1:4" x14ac:dyDescent="0.25">
      <c r="A16" s="5" t="s">
        <v>210</v>
      </c>
      <c r="B16" s="5">
        <v>9.4</v>
      </c>
      <c r="C16" s="5">
        <f t="shared" si="0"/>
        <v>127.49999999999999</v>
      </c>
      <c r="D16">
        <v>6.2</v>
      </c>
    </row>
    <row r="17" spans="1:4" x14ac:dyDescent="0.25">
      <c r="A17" s="5" t="s">
        <v>211</v>
      </c>
      <c r="B17" s="5">
        <v>9.5</v>
      </c>
      <c r="C17" s="5">
        <f t="shared" si="0"/>
        <v>137</v>
      </c>
      <c r="D17">
        <v>6.18</v>
      </c>
    </row>
    <row r="18" spans="1:4" x14ac:dyDescent="0.25">
      <c r="A18" s="5" t="s">
        <v>212</v>
      </c>
      <c r="B18" s="5">
        <v>9.4</v>
      </c>
      <c r="C18" s="5">
        <f t="shared" si="0"/>
        <v>146.4</v>
      </c>
      <c r="D18">
        <v>6.21</v>
      </c>
    </row>
    <row r="19" spans="1:4" x14ac:dyDescent="0.25">
      <c r="A19" s="5" t="s">
        <v>213</v>
      </c>
      <c r="B19" s="5">
        <v>9.5</v>
      </c>
      <c r="C19" s="5">
        <f t="shared" si="0"/>
        <v>155.9</v>
      </c>
      <c r="D19">
        <v>6.19</v>
      </c>
    </row>
    <row r="20" spans="1:4" x14ac:dyDescent="0.25">
      <c r="A20" s="5" t="s">
        <v>214</v>
      </c>
      <c r="B20" s="5">
        <v>9.1</v>
      </c>
      <c r="C20" s="5">
        <f t="shared" si="0"/>
        <v>165</v>
      </c>
      <c r="D20">
        <v>6.18</v>
      </c>
    </row>
    <row r="21" spans="1:4" x14ac:dyDescent="0.25">
      <c r="A21" s="5" t="s">
        <v>215</v>
      </c>
      <c r="B21" s="5">
        <v>9.6</v>
      </c>
      <c r="C21" s="5">
        <f t="shared" si="0"/>
        <v>174.6</v>
      </c>
      <c r="D21">
        <v>6.16</v>
      </c>
    </row>
    <row r="22" spans="1:4" x14ac:dyDescent="0.25">
      <c r="A22" s="5" t="s">
        <v>80</v>
      </c>
      <c r="B22" s="5">
        <v>9.6999999999999993</v>
      </c>
      <c r="C22" s="5">
        <f t="shared" si="0"/>
        <v>184.29999999999998</v>
      </c>
      <c r="D22">
        <v>6.13</v>
      </c>
    </row>
    <row r="23" spans="1:4" x14ac:dyDescent="0.25">
      <c r="A23" s="5" t="s">
        <v>216</v>
      </c>
      <c r="B23">
        <v>9.6999999999999993</v>
      </c>
      <c r="C23" s="5">
        <f t="shared" si="0"/>
        <v>193.99999999999997</v>
      </c>
      <c r="D23">
        <v>6.1</v>
      </c>
    </row>
    <row r="24" spans="1:4" x14ac:dyDescent="0.25">
      <c r="A24" s="5" t="s">
        <v>217</v>
      </c>
      <c r="B24">
        <v>9.4</v>
      </c>
      <c r="C24" s="5">
        <f t="shared" si="0"/>
        <v>203.39999999999998</v>
      </c>
      <c r="D24">
        <v>6.04</v>
      </c>
    </row>
    <row r="25" spans="1:4" x14ac:dyDescent="0.25">
      <c r="A25" s="5" t="s">
        <v>218</v>
      </c>
      <c r="B25">
        <v>9.6</v>
      </c>
      <c r="C25" s="5">
        <f t="shared" si="0"/>
        <v>212.99999999999997</v>
      </c>
      <c r="D25">
        <v>6.08</v>
      </c>
    </row>
    <row r="26" spans="1:4" x14ac:dyDescent="0.25">
      <c r="A26" s="5" t="s">
        <v>219</v>
      </c>
      <c r="B26">
        <v>9.5</v>
      </c>
      <c r="C26" s="5">
        <f t="shared" si="0"/>
        <v>222.49999999999997</v>
      </c>
      <c r="D26">
        <v>6.1</v>
      </c>
    </row>
    <row r="27" spans="1:4" x14ac:dyDescent="0.25">
      <c r="A27" s="5" t="s">
        <v>220</v>
      </c>
      <c r="B27">
        <v>9.6</v>
      </c>
      <c r="C27" s="5">
        <f t="shared" si="0"/>
        <v>232.09999999999997</v>
      </c>
      <c r="D27">
        <v>6.11</v>
      </c>
    </row>
    <row r="28" spans="1:4" x14ac:dyDescent="0.25">
      <c r="A28" s="5" t="s">
        <v>221</v>
      </c>
      <c r="B28">
        <v>8.4</v>
      </c>
      <c r="C28" s="5">
        <f t="shared" si="0"/>
        <v>240.49999999999997</v>
      </c>
      <c r="D28">
        <v>6.13</v>
      </c>
    </row>
    <row r="29" spans="1:4" x14ac:dyDescent="0.25">
      <c r="A29" s="5" t="s">
        <v>222</v>
      </c>
      <c r="B29">
        <v>4</v>
      </c>
      <c r="C29" s="5">
        <f t="shared" si="0"/>
        <v>244.49999999999997</v>
      </c>
      <c r="D29">
        <v>6.11</v>
      </c>
    </row>
    <row r="30" spans="1:4" x14ac:dyDescent="0.25">
      <c r="A30" s="5" t="s">
        <v>223</v>
      </c>
      <c r="B30">
        <v>4.9000000000000004</v>
      </c>
      <c r="C30" s="5">
        <f t="shared" si="0"/>
        <v>249.39999999999998</v>
      </c>
      <c r="D30">
        <v>6.25</v>
      </c>
    </row>
    <row r="31" spans="1:4" x14ac:dyDescent="0.25">
      <c r="A31" s="5" t="s">
        <v>224</v>
      </c>
      <c r="B31">
        <v>6.3</v>
      </c>
      <c r="C31" s="5">
        <f t="shared" si="0"/>
        <v>255.7</v>
      </c>
      <c r="D31">
        <v>6.58</v>
      </c>
    </row>
    <row r="32" spans="1:4" x14ac:dyDescent="0.25">
      <c r="A32" s="5" t="s">
        <v>24</v>
      </c>
      <c r="B32">
        <v>9.1999999999999993</v>
      </c>
      <c r="C32" s="5">
        <f t="shared" si="0"/>
        <v>264.89999999999998</v>
      </c>
      <c r="D32">
        <v>6.52</v>
      </c>
    </row>
    <row r="33" spans="1:4" x14ac:dyDescent="0.25">
      <c r="A33" s="5" t="s">
        <v>225</v>
      </c>
      <c r="B33">
        <v>9.3000000000000007</v>
      </c>
      <c r="C33" s="5">
        <f t="shared" si="0"/>
        <v>274.2</v>
      </c>
      <c r="D33">
        <v>6.67</v>
      </c>
    </row>
    <row r="34" spans="1:4" x14ac:dyDescent="0.25">
      <c r="A34" s="5" t="s">
        <v>226</v>
      </c>
      <c r="B34">
        <v>9.1999999999999993</v>
      </c>
      <c r="C34" s="5">
        <f t="shared" si="0"/>
        <v>283.39999999999998</v>
      </c>
      <c r="D34">
        <v>6.73</v>
      </c>
    </row>
    <row r="35" spans="1:4" x14ac:dyDescent="0.25">
      <c r="A35" s="5" t="s">
        <v>227</v>
      </c>
      <c r="B35">
        <v>9.3000000000000007</v>
      </c>
      <c r="C35" s="5">
        <f t="shared" si="0"/>
        <v>292.7</v>
      </c>
      <c r="D35">
        <v>6.62</v>
      </c>
    </row>
    <row r="36" spans="1:4" x14ac:dyDescent="0.25">
      <c r="A36" s="5" t="s">
        <v>228</v>
      </c>
      <c r="B36">
        <v>9.5</v>
      </c>
      <c r="C36" s="5">
        <f t="shared" si="0"/>
        <v>302.2</v>
      </c>
      <c r="D36">
        <v>6.4</v>
      </c>
    </row>
    <row r="37" spans="1:4" x14ac:dyDescent="0.25">
      <c r="A37" s="5" t="s">
        <v>229</v>
      </c>
      <c r="B37">
        <v>9.6</v>
      </c>
      <c r="C37" s="5">
        <f t="shared" si="0"/>
        <v>311.8</v>
      </c>
      <c r="D37">
        <v>6.23</v>
      </c>
    </row>
    <row r="38" spans="1:4" x14ac:dyDescent="0.25">
      <c r="A38" s="5" t="s">
        <v>230</v>
      </c>
      <c r="B38">
        <v>9.4</v>
      </c>
      <c r="C38" s="5">
        <f t="shared" si="0"/>
        <v>321.2</v>
      </c>
      <c r="D38">
        <v>6.17</v>
      </c>
    </row>
    <row r="39" spans="1:4" x14ac:dyDescent="0.25">
      <c r="A39" s="5" t="s">
        <v>231</v>
      </c>
      <c r="B39">
        <v>9.3000000000000007</v>
      </c>
      <c r="C39" s="5">
        <f t="shared" si="0"/>
        <v>330.5</v>
      </c>
      <c r="D39">
        <v>6.15</v>
      </c>
    </row>
    <row r="40" spans="1:4" x14ac:dyDescent="0.25">
      <c r="A40" s="5" t="s">
        <v>232</v>
      </c>
      <c r="B40">
        <v>9.3000000000000007</v>
      </c>
      <c r="C40" s="5">
        <f t="shared" si="0"/>
        <v>339.8</v>
      </c>
      <c r="D40">
        <v>6.11</v>
      </c>
    </row>
    <row r="41" spans="1:4" x14ac:dyDescent="0.25">
      <c r="A41" s="5" t="s">
        <v>233</v>
      </c>
      <c r="B41">
        <v>9.4</v>
      </c>
      <c r="C41" s="5">
        <f t="shared" si="0"/>
        <v>349.2</v>
      </c>
      <c r="D41">
        <v>6.07</v>
      </c>
    </row>
    <row r="42" spans="1:4" x14ac:dyDescent="0.25">
      <c r="A42" s="5" t="s">
        <v>152</v>
      </c>
      <c r="B42">
        <v>9.4</v>
      </c>
      <c r="C42" s="5">
        <f t="shared" si="0"/>
        <v>358.59999999999997</v>
      </c>
      <c r="D42">
        <v>6.05</v>
      </c>
    </row>
    <row r="43" spans="1:4" x14ac:dyDescent="0.25">
      <c r="A43" s="5" t="s">
        <v>234</v>
      </c>
      <c r="B43">
        <v>9.6999999999999993</v>
      </c>
      <c r="C43" s="5">
        <f t="shared" si="0"/>
        <v>368.29999999999995</v>
      </c>
      <c r="D43">
        <v>6.03</v>
      </c>
    </row>
    <row r="44" spans="1:4" x14ac:dyDescent="0.25">
      <c r="A44" s="5" t="s">
        <v>235</v>
      </c>
      <c r="B44">
        <v>9.3000000000000007</v>
      </c>
      <c r="C44" s="5">
        <f t="shared" si="0"/>
        <v>377.59999999999997</v>
      </c>
      <c r="D44">
        <v>6.02</v>
      </c>
    </row>
    <row r="45" spans="1:4" x14ac:dyDescent="0.25">
      <c r="A45" s="5" t="s">
        <v>236</v>
      </c>
      <c r="B45">
        <v>9.5</v>
      </c>
      <c r="C45" s="5">
        <f t="shared" si="0"/>
        <v>387.09999999999997</v>
      </c>
      <c r="D45">
        <v>5.99</v>
      </c>
    </row>
    <row r="46" spans="1:4" x14ac:dyDescent="0.25">
      <c r="A46" s="5" t="s">
        <v>237</v>
      </c>
      <c r="B46">
        <v>9.4</v>
      </c>
      <c r="C46" s="5">
        <f t="shared" si="0"/>
        <v>396.49999999999994</v>
      </c>
      <c r="D46">
        <v>6.07</v>
      </c>
    </row>
    <row r="47" spans="1:4" x14ac:dyDescent="0.25">
      <c r="A47" s="5" t="s">
        <v>238</v>
      </c>
      <c r="B47">
        <v>9.6</v>
      </c>
      <c r="C47" s="5">
        <f t="shared" si="0"/>
        <v>406.09999999999997</v>
      </c>
      <c r="D47">
        <v>6.05</v>
      </c>
    </row>
    <row r="48" spans="1:4" x14ac:dyDescent="0.25">
      <c r="A48" s="5" t="s">
        <v>239</v>
      </c>
      <c r="B48">
        <v>9.3000000000000007</v>
      </c>
      <c r="C48" s="5">
        <f t="shared" si="0"/>
        <v>415.4</v>
      </c>
      <c r="D48">
        <v>6.05</v>
      </c>
    </row>
    <row r="49" spans="1:4" x14ac:dyDescent="0.25">
      <c r="A49" s="5" t="s">
        <v>240</v>
      </c>
      <c r="B49">
        <v>9.8000000000000007</v>
      </c>
      <c r="C49" s="5">
        <f t="shared" si="0"/>
        <v>425.2</v>
      </c>
      <c r="D49">
        <v>5.96</v>
      </c>
    </row>
    <row r="50" spans="1:4" x14ac:dyDescent="0.25">
      <c r="A50" s="5" t="s">
        <v>241</v>
      </c>
      <c r="B50">
        <v>9.3000000000000007</v>
      </c>
      <c r="C50" s="5">
        <f t="shared" si="0"/>
        <v>434.5</v>
      </c>
      <c r="D50">
        <v>5.94</v>
      </c>
    </row>
    <row r="51" spans="1:4" x14ac:dyDescent="0.25">
      <c r="A51" s="5" t="s">
        <v>242</v>
      </c>
      <c r="B51">
        <v>9.4</v>
      </c>
      <c r="C51" s="5">
        <f t="shared" si="0"/>
        <v>443.9</v>
      </c>
      <c r="D51">
        <v>5.86</v>
      </c>
    </row>
    <row r="52" spans="1:4" x14ac:dyDescent="0.25">
      <c r="A52" s="5" t="s">
        <v>120</v>
      </c>
      <c r="B52">
        <v>9.3000000000000007</v>
      </c>
      <c r="C52" s="5">
        <f t="shared" si="0"/>
        <v>453.2</v>
      </c>
      <c r="D52">
        <v>5.85</v>
      </c>
    </row>
    <row r="53" spans="1:4" x14ac:dyDescent="0.25">
      <c r="A53" s="5" t="s">
        <v>243</v>
      </c>
      <c r="B53">
        <v>9.3000000000000007</v>
      </c>
      <c r="C53" s="5">
        <f t="shared" si="0"/>
        <v>462.5</v>
      </c>
      <c r="D53">
        <v>5.93</v>
      </c>
    </row>
    <row r="54" spans="1:4" x14ac:dyDescent="0.25">
      <c r="A54" s="5" t="s">
        <v>244</v>
      </c>
      <c r="B54">
        <v>9.4</v>
      </c>
      <c r="C54" s="5">
        <f t="shared" si="0"/>
        <v>471.9</v>
      </c>
      <c r="D54">
        <v>5.84</v>
      </c>
    </row>
    <row r="55" spans="1:4" x14ac:dyDescent="0.25">
      <c r="A55" s="5" t="s">
        <v>245</v>
      </c>
      <c r="B55">
        <v>9.5</v>
      </c>
      <c r="C55" s="5">
        <f t="shared" si="0"/>
        <v>481.4</v>
      </c>
      <c r="D55">
        <v>5.9</v>
      </c>
    </row>
    <row r="56" spans="1:4" x14ac:dyDescent="0.25">
      <c r="A56" s="5" t="s">
        <v>246</v>
      </c>
      <c r="B56">
        <v>4.7</v>
      </c>
      <c r="C56" s="5">
        <f t="shared" si="0"/>
        <v>486.09999999999997</v>
      </c>
      <c r="D56">
        <v>5.99</v>
      </c>
    </row>
    <row r="57" spans="1:4" x14ac:dyDescent="0.25">
      <c r="A57" s="5" t="s">
        <v>247</v>
      </c>
      <c r="B57">
        <v>9.3000000000000007</v>
      </c>
      <c r="C57" s="5">
        <f t="shared" si="0"/>
        <v>495.4</v>
      </c>
      <c r="D57">
        <v>5.98</v>
      </c>
    </row>
    <row r="58" spans="1:4" x14ac:dyDescent="0.25">
      <c r="A58" s="5" t="s">
        <v>248</v>
      </c>
      <c r="B58">
        <v>9.4</v>
      </c>
      <c r="C58" s="5">
        <f t="shared" si="0"/>
        <v>504.79999999999995</v>
      </c>
      <c r="D58">
        <v>6</v>
      </c>
    </row>
    <row r="59" spans="1:4" x14ac:dyDescent="0.25">
      <c r="A59" s="5" t="s">
        <v>249</v>
      </c>
      <c r="B59">
        <v>9.4</v>
      </c>
      <c r="C59" s="5">
        <f t="shared" si="0"/>
        <v>514.19999999999993</v>
      </c>
      <c r="D59">
        <v>6.06</v>
      </c>
    </row>
    <row r="60" spans="1:4" x14ac:dyDescent="0.25">
      <c r="A60" s="5" t="s">
        <v>250</v>
      </c>
      <c r="B60">
        <v>9.5</v>
      </c>
      <c r="C60" s="5">
        <f t="shared" si="0"/>
        <v>523.69999999999993</v>
      </c>
      <c r="D60">
        <v>6.03</v>
      </c>
    </row>
    <row r="61" spans="1:4" x14ac:dyDescent="0.25">
      <c r="A61" s="5" t="s">
        <v>251</v>
      </c>
      <c r="B61">
        <v>9.5</v>
      </c>
      <c r="C61" s="5">
        <f t="shared" si="0"/>
        <v>533.19999999999993</v>
      </c>
      <c r="D61">
        <v>5.97</v>
      </c>
    </row>
    <row r="62" spans="1:4" x14ac:dyDescent="0.25">
      <c r="A62" s="5" t="s">
        <v>110</v>
      </c>
      <c r="B62">
        <v>9.1999999999999993</v>
      </c>
      <c r="C62" s="5">
        <f t="shared" si="0"/>
        <v>542.4</v>
      </c>
      <c r="D62">
        <v>5.91</v>
      </c>
    </row>
    <row r="63" spans="1:4" x14ac:dyDescent="0.25">
      <c r="A63" s="5" t="s">
        <v>252</v>
      </c>
      <c r="B63">
        <v>9.3000000000000007</v>
      </c>
      <c r="C63" s="5">
        <f t="shared" si="0"/>
        <v>551.69999999999993</v>
      </c>
      <c r="D63">
        <v>5.94</v>
      </c>
    </row>
    <row r="64" spans="1:4" x14ac:dyDescent="0.25">
      <c r="A64" s="5" t="s">
        <v>253</v>
      </c>
      <c r="B64">
        <v>9.6</v>
      </c>
      <c r="C64" s="5">
        <f t="shared" si="0"/>
        <v>561.29999999999995</v>
      </c>
      <c r="D64">
        <v>5.99</v>
      </c>
    </row>
    <row r="65" spans="1:4" x14ac:dyDescent="0.25">
      <c r="A65" s="5" t="s">
        <v>254</v>
      </c>
      <c r="B65">
        <v>9.4</v>
      </c>
      <c r="C65" s="5">
        <f t="shared" si="0"/>
        <v>570.69999999999993</v>
      </c>
      <c r="D65">
        <v>5.97</v>
      </c>
    </row>
    <row r="66" spans="1:4" x14ac:dyDescent="0.25">
      <c r="A66" s="5" t="s">
        <v>255</v>
      </c>
      <c r="B66">
        <v>9.5</v>
      </c>
      <c r="C66" s="5">
        <f t="shared" si="0"/>
        <v>580.19999999999993</v>
      </c>
      <c r="D66">
        <v>5.95</v>
      </c>
    </row>
    <row r="67" spans="1:4" x14ac:dyDescent="0.25">
      <c r="A67" s="5" t="s">
        <v>256</v>
      </c>
      <c r="B67">
        <v>9.5</v>
      </c>
      <c r="C67" s="5">
        <f t="shared" si="0"/>
        <v>589.69999999999993</v>
      </c>
      <c r="D67">
        <v>5.92</v>
      </c>
    </row>
    <row r="68" spans="1:4" x14ac:dyDescent="0.25">
      <c r="A68" s="5" t="s">
        <v>257</v>
      </c>
      <c r="B68">
        <v>9.4</v>
      </c>
      <c r="C68" s="5">
        <f t="shared" ref="C68:C131" si="1">C67+B68</f>
        <v>599.09999999999991</v>
      </c>
      <c r="D68">
        <v>5.97</v>
      </c>
    </row>
    <row r="69" spans="1:4" x14ac:dyDescent="0.25">
      <c r="A69" s="5" t="s">
        <v>258</v>
      </c>
      <c r="B69">
        <v>9.3000000000000007</v>
      </c>
      <c r="C69" s="5">
        <f t="shared" si="1"/>
        <v>608.39999999999986</v>
      </c>
      <c r="D69">
        <v>5.96</v>
      </c>
    </row>
    <row r="70" spans="1:4" x14ac:dyDescent="0.25">
      <c r="A70" s="5" t="s">
        <v>259</v>
      </c>
      <c r="B70">
        <v>9.4</v>
      </c>
      <c r="C70" s="5">
        <f t="shared" si="1"/>
        <v>617.79999999999984</v>
      </c>
      <c r="D70">
        <v>5.97</v>
      </c>
    </row>
    <row r="71" spans="1:4" x14ac:dyDescent="0.25">
      <c r="A71" s="5" t="s">
        <v>260</v>
      </c>
      <c r="B71">
        <v>9.4</v>
      </c>
      <c r="C71" s="5">
        <f t="shared" si="1"/>
        <v>627.19999999999982</v>
      </c>
      <c r="D71">
        <v>6</v>
      </c>
    </row>
    <row r="72" spans="1:4" x14ac:dyDescent="0.25">
      <c r="A72" s="5" t="s">
        <v>171</v>
      </c>
      <c r="B72">
        <v>9.3000000000000007</v>
      </c>
      <c r="C72" s="5">
        <f t="shared" si="1"/>
        <v>636.49999999999977</v>
      </c>
      <c r="D72">
        <v>5.94</v>
      </c>
    </row>
    <row r="73" spans="1:4" x14ac:dyDescent="0.25">
      <c r="A73" s="5" t="s">
        <v>261</v>
      </c>
      <c r="B73">
        <v>9.6</v>
      </c>
      <c r="C73" s="5">
        <f t="shared" si="1"/>
        <v>646.0999999999998</v>
      </c>
      <c r="D73">
        <v>5.95</v>
      </c>
    </row>
    <row r="74" spans="1:4" x14ac:dyDescent="0.25">
      <c r="A74" s="5" t="s">
        <v>262</v>
      </c>
      <c r="B74">
        <v>9.4</v>
      </c>
      <c r="C74" s="5">
        <f t="shared" si="1"/>
        <v>655.49999999999977</v>
      </c>
      <c r="D74">
        <v>5.96</v>
      </c>
    </row>
    <row r="75" spans="1:4" x14ac:dyDescent="0.25">
      <c r="A75" s="5" t="s">
        <v>263</v>
      </c>
      <c r="B75">
        <v>9.3000000000000007</v>
      </c>
      <c r="C75" s="5">
        <f t="shared" si="1"/>
        <v>664.79999999999973</v>
      </c>
      <c r="D75">
        <v>5.98</v>
      </c>
    </row>
    <row r="76" spans="1:4" x14ac:dyDescent="0.25">
      <c r="A76" s="5" t="s">
        <v>264</v>
      </c>
      <c r="B76">
        <v>9.4</v>
      </c>
      <c r="C76" s="5">
        <f t="shared" si="1"/>
        <v>674.1999999999997</v>
      </c>
      <c r="D76">
        <v>5.26</v>
      </c>
    </row>
    <row r="77" spans="1:4" x14ac:dyDescent="0.25">
      <c r="A77" s="5" t="s">
        <v>265</v>
      </c>
      <c r="B77">
        <v>9.4</v>
      </c>
      <c r="C77" s="5">
        <f t="shared" si="1"/>
        <v>683.59999999999968</v>
      </c>
      <c r="D77">
        <v>5.47</v>
      </c>
    </row>
    <row r="78" spans="1:4" x14ac:dyDescent="0.25">
      <c r="A78" s="5" t="s">
        <v>266</v>
      </c>
      <c r="B78">
        <v>9.4</v>
      </c>
      <c r="C78" s="5">
        <f t="shared" si="1"/>
        <v>692.99999999999966</v>
      </c>
      <c r="D78">
        <v>5.49</v>
      </c>
    </row>
    <row r="79" spans="1:4" x14ac:dyDescent="0.25">
      <c r="A79" s="5" t="s">
        <v>267</v>
      </c>
      <c r="B79">
        <v>9.4</v>
      </c>
      <c r="C79" s="5">
        <f t="shared" si="1"/>
        <v>702.39999999999964</v>
      </c>
      <c r="D79">
        <v>5.67</v>
      </c>
    </row>
    <row r="80" spans="1:4" x14ac:dyDescent="0.25">
      <c r="A80" s="5" t="s">
        <v>268</v>
      </c>
      <c r="B80">
        <v>9.4</v>
      </c>
      <c r="C80" s="5">
        <f t="shared" si="1"/>
        <v>711.79999999999961</v>
      </c>
      <c r="D80">
        <v>5.76</v>
      </c>
    </row>
    <row r="81" spans="1:4" x14ac:dyDescent="0.25">
      <c r="A81" s="5" t="s">
        <v>269</v>
      </c>
      <c r="B81">
        <v>9.3000000000000007</v>
      </c>
      <c r="C81" s="5">
        <f t="shared" si="1"/>
        <v>721.09999999999957</v>
      </c>
      <c r="D81">
        <v>5.81</v>
      </c>
    </row>
    <row r="82" spans="1:4" x14ac:dyDescent="0.25">
      <c r="A82" s="5" t="s">
        <v>32</v>
      </c>
      <c r="B82">
        <v>9.3000000000000007</v>
      </c>
      <c r="C82" s="5">
        <f t="shared" si="1"/>
        <v>730.39999999999952</v>
      </c>
      <c r="D82">
        <v>5.82</v>
      </c>
    </row>
    <row r="83" spans="1:4" x14ac:dyDescent="0.25">
      <c r="A83" s="5" t="s">
        <v>270</v>
      </c>
      <c r="B83">
        <v>9.4</v>
      </c>
      <c r="C83" s="5">
        <f t="shared" si="1"/>
        <v>739.7999999999995</v>
      </c>
      <c r="D83">
        <v>5.85</v>
      </c>
    </row>
    <row r="84" spans="1:4" x14ac:dyDescent="0.25">
      <c r="A84" s="5" t="s">
        <v>271</v>
      </c>
      <c r="B84">
        <v>9.3000000000000007</v>
      </c>
      <c r="C84" s="5">
        <f t="shared" si="1"/>
        <v>749.09999999999945</v>
      </c>
      <c r="D84">
        <v>5.87</v>
      </c>
    </row>
    <row r="85" spans="1:4" x14ac:dyDescent="0.25">
      <c r="A85" s="5" t="s">
        <v>272</v>
      </c>
      <c r="B85">
        <v>9.1999999999999993</v>
      </c>
      <c r="C85" s="5">
        <f t="shared" si="1"/>
        <v>758.2999999999995</v>
      </c>
      <c r="D85">
        <v>5.85</v>
      </c>
    </row>
    <row r="86" spans="1:4" x14ac:dyDescent="0.25">
      <c r="A86" s="5" t="s">
        <v>273</v>
      </c>
      <c r="B86">
        <v>9.1</v>
      </c>
      <c r="C86" s="5">
        <f t="shared" si="1"/>
        <v>767.39999999999952</v>
      </c>
      <c r="D86">
        <v>5.85</v>
      </c>
    </row>
    <row r="87" spans="1:4" x14ac:dyDescent="0.25">
      <c r="A87" s="5" t="s">
        <v>274</v>
      </c>
      <c r="B87">
        <v>9.3000000000000007</v>
      </c>
      <c r="C87" s="5">
        <f t="shared" si="1"/>
        <v>776.69999999999948</v>
      </c>
      <c r="D87">
        <v>5.87</v>
      </c>
    </row>
    <row r="88" spans="1:4" x14ac:dyDescent="0.25">
      <c r="A88" s="5" t="s">
        <v>275</v>
      </c>
      <c r="B88">
        <v>9.5</v>
      </c>
      <c r="C88" s="5">
        <f t="shared" si="1"/>
        <v>786.19999999999948</v>
      </c>
      <c r="D88">
        <v>5.85</v>
      </c>
    </row>
    <row r="89" spans="1:4" x14ac:dyDescent="0.25">
      <c r="A89" s="5" t="s">
        <v>276</v>
      </c>
      <c r="B89">
        <v>9.5</v>
      </c>
      <c r="C89" s="5">
        <f t="shared" si="1"/>
        <v>795.69999999999948</v>
      </c>
      <c r="D89">
        <v>5.87</v>
      </c>
    </row>
    <row r="90" spans="1:4" x14ac:dyDescent="0.25">
      <c r="A90" s="5" t="s">
        <v>277</v>
      </c>
      <c r="B90">
        <v>9.5</v>
      </c>
      <c r="C90" s="5">
        <f t="shared" si="1"/>
        <v>805.19999999999948</v>
      </c>
      <c r="D90">
        <v>5.88</v>
      </c>
    </row>
    <row r="91" spans="1:4" x14ac:dyDescent="0.25">
      <c r="A91" s="5" t="s">
        <v>278</v>
      </c>
      <c r="B91">
        <v>9.6999999999999993</v>
      </c>
      <c r="C91" s="5">
        <f t="shared" si="1"/>
        <v>814.89999999999952</v>
      </c>
      <c r="D91">
        <v>5.88</v>
      </c>
    </row>
    <row r="92" spans="1:4" x14ac:dyDescent="0.25">
      <c r="A92" s="5" t="s">
        <v>85</v>
      </c>
      <c r="B92">
        <v>9.6</v>
      </c>
      <c r="C92" s="5">
        <f t="shared" si="1"/>
        <v>824.49999999999955</v>
      </c>
      <c r="D92">
        <v>5.91</v>
      </c>
    </row>
    <row r="93" spans="1:4" x14ac:dyDescent="0.25">
      <c r="A93" s="5" t="s">
        <v>279</v>
      </c>
      <c r="B93">
        <v>9.6</v>
      </c>
      <c r="C93" s="5">
        <f t="shared" si="1"/>
        <v>834.09999999999957</v>
      </c>
      <c r="D93">
        <v>5.91</v>
      </c>
    </row>
    <row r="94" spans="1:4" x14ac:dyDescent="0.25">
      <c r="A94" s="5" t="s">
        <v>280</v>
      </c>
      <c r="B94">
        <v>9.4</v>
      </c>
      <c r="C94" s="5">
        <f t="shared" si="1"/>
        <v>843.49999999999955</v>
      </c>
      <c r="D94">
        <v>5.95</v>
      </c>
    </row>
    <row r="95" spans="1:4" x14ac:dyDescent="0.25">
      <c r="A95" s="5" t="s">
        <v>281</v>
      </c>
      <c r="B95">
        <v>9.3000000000000007</v>
      </c>
      <c r="C95" s="5">
        <f t="shared" si="1"/>
        <v>852.7999999999995</v>
      </c>
      <c r="D95">
        <v>5.93</v>
      </c>
    </row>
    <row r="96" spans="1:4" x14ac:dyDescent="0.25">
      <c r="A96" s="5" t="s">
        <v>282</v>
      </c>
      <c r="B96">
        <v>9.9</v>
      </c>
      <c r="C96" s="5">
        <f t="shared" si="1"/>
        <v>862.69999999999948</v>
      </c>
      <c r="D96">
        <v>5.82</v>
      </c>
    </row>
    <row r="97" spans="1:4" x14ac:dyDescent="0.25">
      <c r="A97" s="5" t="s">
        <v>283</v>
      </c>
      <c r="B97">
        <v>9.5</v>
      </c>
      <c r="C97" s="5">
        <f t="shared" si="1"/>
        <v>872.19999999999948</v>
      </c>
      <c r="D97">
        <v>5.9</v>
      </c>
    </row>
    <row r="98" spans="1:4" x14ac:dyDescent="0.25">
      <c r="A98" s="5" t="s">
        <v>284</v>
      </c>
      <c r="B98">
        <v>9.5</v>
      </c>
      <c r="C98" s="5">
        <f t="shared" si="1"/>
        <v>881.69999999999948</v>
      </c>
      <c r="D98">
        <v>5.96</v>
      </c>
    </row>
    <row r="99" spans="1:4" x14ac:dyDescent="0.25">
      <c r="A99" s="5" t="s">
        <v>285</v>
      </c>
      <c r="B99">
        <v>9.5</v>
      </c>
      <c r="C99" s="5">
        <f t="shared" si="1"/>
        <v>891.19999999999948</v>
      </c>
      <c r="D99">
        <v>5.97</v>
      </c>
    </row>
    <row r="100" spans="1:4" x14ac:dyDescent="0.25">
      <c r="A100" s="5" t="s">
        <v>286</v>
      </c>
      <c r="B100">
        <v>9.6</v>
      </c>
      <c r="C100" s="5">
        <f t="shared" si="1"/>
        <v>900.7999999999995</v>
      </c>
      <c r="D100">
        <v>5.93</v>
      </c>
    </row>
    <row r="101" spans="1:4" x14ac:dyDescent="0.25">
      <c r="A101" s="5" t="s">
        <v>287</v>
      </c>
      <c r="B101">
        <v>9.4</v>
      </c>
      <c r="C101" s="5">
        <f t="shared" si="1"/>
        <v>910.19999999999948</v>
      </c>
      <c r="D101">
        <v>5.79</v>
      </c>
    </row>
    <row r="102" spans="1:4" x14ac:dyDescent="0.25">
      <c r="A102" s="5" t="s">
        <v>90</v>
      </c>
      <c r="B102">
        <v>9.4</v>
      </c>
      <c r="C102" s="5">
        <f t="shared" si="1"/>
        <v>919.59999999999945</v>
      </c>
      <c r="D102">
        <v>5.84</v>
      </c>
    </row>
    <row r="103" spans="1:4" x14ac:dyDescent="0.25">
      <c r="A103" s="5" t="s">
        <v>288</v>
      </c>
      <c r="B103">
        <v>9.6</v>
      </c>
      <c r="C103" s="5">
        <f t="shared" si="1"/>
        <v>929.19999999999948</v>
      </c>
      <c r="D103">
        <v>5.87</v>
      </c>
    </row>
    <row r="104" spans="1:4" x14ac:dyDescent="0.25">
      <c r="A104" s="5" t="s">
        <v>289</v>
      </c>
      <c r="B104">
        <v>9.4</v>
      </c>
      <c r="C104" s="5">
        <f t="shared" si="1"/>
        <v>938.59999999999945</v>
      </c>
      <c r="D104">
        <v>5.89</v>
      </c>
    </row>
    <row r="105" spans="1:4" x14ac:dyDescent="0.25">
      <c r="A105" s="5" t="s">
        <v>290</v>
      </c>
      <c r="B105">
        <v>9.3000000000000007</v>
      </c>
      <c r="C105" s="5">
        <f t="shared" si="1"/>
        <v>947.89999999999941</v>
      </c>
      <c r="D105">
        <v>5.86</v>
      </c>
    </row>
    <row r="106" spans="1:4" x14ac:dyDescent="0.25">
      <c r="A106" s="5" t="s">
        <v>291</v>
      </c>
      <c r="B106">
        <v>9.4</v>
      </c>
      <c r="C106" s="5">
        <f t="shared" si="1"/>
        <v>957.29999999999939</v>
      </c>
      <c r="D106">
        <v>5.87</v>
      </c>
    </row>
    <row r="107" spans="1:4" x14ac:dyDescent="0.25">
      <c r="A107" s="5" t="s">
        <v>292</v>
      </c>
      <c r="B107">
        <v>9.4</v>
      </c>
      <c r="C107" s="5">
        <f t="shared" si="1"/>
        <v>966.69999999999936</v>
      </c>
      <c r="D107">
        <v>5.86</v>
      </c>
    </row>
    <row r="108" spans="1:4" x14ac:dyDescent="0.25">
      <c r="A108" s="5" t="s">
        <v>293</v>
      </c>
      <c r="B108">
        <v>9.3000000000000007</v>
      </c>
      <c r="C108" s="5">
        <f t="shared" si="1"/>
        <v>975.99999999999932</v>
      </c>
      <c r="D108">
        <v>5.89</v>
      </c>
    </row>
    <row r="109" spans="1:4" x14ac:dyDescent="0.25">
      <c r="A109" s="5" t="s">
        <v>294</v>
      </c>
      <c r="B109">
        <v>9.3000000000000007</v>
      </c>
      <c r="C109" s="5">
        <f t="shared" si="1"/>
        <v>985.29999999999927</v>
      </c>
      <c r="D109">
        <v>5.92</v>
      </c>
    </row>
    <row r="110" spans="1:4" x14ac:dyDescent="0.25">
      <c r="A110" s="5" t="s">
        <v>295</v>
      </c>
      <c r="B110">
        <v>9.3000000000000007</v>
      </c>
      <c r="C110" s="5">
        <f t="shared" si="1"/>
        <v>994.59999999999923</v>
      </c>
      <c r="D110">
        <v>5.91</v>
      </c>
    </row>
    <row r="111" spans="1:4" x14ac:dyDescent="0.25">
      <c r="A111" s="5" t="s">
        <v>296</v>
      </c>
      <c r="B111">
        <v>9.3000000000000007</v>
      </c>
      <c r="C111" s="5">
        <f t="shared" si="1"/>
        <v>1003.8999999999992</v>
      </c>
      <c r="D111">
        <v>5.9</v>
      </c>
    </row>
    <row r="112" spans="1:4" x14ac:dyDescent="0.25">
      <c r="A112" s="5" t="s">
        <v>113</v>
      </c>
      <c r="B112">
        <v>2.4</v>
      </c>
      <c r="C112" s="5">
        <f t="shared" si="1"/>
        <v>1006.2999999999992</v>
      </c>
      <c r="D112">
        <v>6.13</v>
      </c>
    </row>
    <row r="113" spans="1:4" x14ac:dyDescent="0.25">
      <c r="A113" s="5" t="s">
        <v>297</v>
      </c>
      <c r="B113">
        <v>19.5</v>
      </c>
      <c r="C113" s="5">
        <f t="shared" si="1"/>
        <v>1025.7999999999993</v>
      </c>
      <c r="D113">
        <v>5.87</v>
      </c>
    </row>
    <row r="114" spans="1:4" x14ac:dyDescent="0.25">
      <c r="A114" s="5" t="s">
        <v>298</v>
      </c>
      <c r="B114">
        <v>8.6999999999999993</v>
      </c>
      <c r="C114" s="5">
        <f t="shared" si="1"/>
        <v>1034.4999999999993</v>
      </c>
      <c r="D114">
        <v>6.52</v>
      </c>
    </row>
    <row r="115" spans="1:4" x14ac:dyDescent="0.25">
      <c r="A115" s="5" t="s">
        <v>299</v>
      </c>
      <c r="B115">
        <v>9.1999999999999993</v>
      </c>
      <c r="C115" s="5">
        <f t="shared" si="1"/>
        <v>1043.6999999999994</v>
      </c>
      <c r="D115">
        <v>6.7</v>
      </c>
    </row>
    <row r="116" spans="1:4" x14ac:dyDescent="0.25">
      <c r="A116" s="5" t="s">
        <v>300</v>
      </c>
      <c r="B116">
        <v>7.4</v>
      </c>
      <c r="C116" s="5">
        <f t="shared" si="1"/>
        <v>1051.0999999999995</v>
      </c>
      <c r="D116">
        <v>6.75</v>
      </c>
    </row>
    <row r="117" spans="1:4" x14ac:dyDescent="0.25">
      <c r="A117" s="5" t="s">
        <v>103</v>
      </c>
      <c r="B117">
        <v>2.7</v>
      </c>
      <c r="C117" s="5">
        <f t="shared" si="1"/>
        <v>1053.7999999999995</v>
      </c>
      <c r="D117">
        <v>6.71</v>
      </c>
    </row>
    <row r="118" spans="1:4" x14ac:dyDescent="0.25">
      <c r="A118" s="5" t="s">
        <v>131</v>
      </c>
      <c r="B118">
        <v>2.7</v>
      </c>
      <c r="C118" s="5">
        <f t="shared" si="1"/>
        <v>1056.4999999999995</v>
      </c>
      <c r="D118">
        <v>6.58</v>
      </c>
    </row>
    <row r="119" spans="1:4" x14ac:dyDescent="0.25">
      <c r="A119" s="5" t="s">
        <v>88</v>
      </c>
      <c r="B119">
        <v>2.8</v>
      </c>
      <c r="C119" s="5">
        <f t="shared" si="1"/>
        <v>1059.2999999999995</v>
      </c>
      <c r="D119">
        <v>6.46</v>
      </c>
    </row>
    <row r="120" spans="1:4" x14ac:dyDescent="0.25">
      <c r="A120" s="5" t="s">
        <v>89</v>
      </c>
      <c r="B120">
        <v>2.9</v>
      </c>
      <c r="C120" s="5">
        <f t="shared" si="1"/>
        <v>1062.1999999999996</v>
      </c>
      <c r="D120">
        <v>6.4</v>
      </c>
    </row>
    <row r="121" spans="1:4" x14ac:dyDescent="0.25">
      <c r="A121" s="5" t="s">
        <v>142</v>
      </c>
      <c r="B121">
        <v>2.8</v>
      </c>
      <c r="C121" s="5">
        <f t="shared" si="1"/>
        <v>1064.9999999999995</v>
      </c>
      <c r="D121">
        <v>6.35</v>
      </c>
    </row>
    <row r="122" spans="1:4" x14ac:dyDescent="0.25">
      <c r="A122" s="5" t="s">
        <v>21</v>
      </c>
      <c r="B122">
        <v>2.8</v>
      </c>
      <c r="C122" s="5">
        <f t="shared" si="1"/>
        <v>1067.7999999999995</v>
      </c>
      <c r="D122">
        <v>6.36</v>
      </c>
    </row>
    <row r="123" spans="1:4" x14ac:dyDescent="0.25">
      <c r="A123" s="5" t="s">
        <v>71</v>
      </c>
      <c r="B123">
        <v>2.7</v>
      </c>
      <c r="C123" s="5">
        <f t="shared" si="1"/>
        <v>1070.4999999999995</v>
      </c>
      <c r="D123">
        <v>6.47</v>
      </c>
    </row>
    <row r="124" spans="1:4" x14ac:dyDescent="0.25">
      <c r="A124" s="5" t="s">
        <v>65</v>
      </c>
      <c r="B124">
        <v>2.8</v>
      </c>
      <c r="C124" s="5">
        <f t="shared" si="1"/>
        <v>1073.2999999999995</v>
      </c>
      <c r="D124">
        <v>6.58</v>
      </c>
    </row>
    <row r="125" spans="1:4" x14ac:dyDescent="0.25">
      <c r="A125" s="5" t="s">
        <v>118</v>
      </c>
      <c r="B125">
        <v>2.6</v>
      </c>
      <c r="C125" s="5">
        <f t="shared" si="1"/>
        <v>1075.8999999999994</v>
      </c>
      <c r="D125">
        <v>5.6</v>
      </c>
    </row>
    <row r="126" spans="1:4" x14ac:dyDescent="0.25">
      <c r="A126" s="5" t="s">
        <v>167</v>
      </c>
      <c r="B126">
        <v>2.6</v>
      </c>
      <c r="C126" s="5">
        <f t="shared" si="1"/>
        <v>1078.4999999999993</v>
      </c>
      <c r="D126">
        <v>1.43</v>
      </c>
    </row>
    <row r="127" spans="1:4" x14ac:dyDescent="0.25">
      <c r="A127" s="5" t="s">
        <v>163</v>
      </c>
      <c r="B127">
        <v>2.7</v>
      </c>
      <c r="C127" s="5">
        <f t="shared" si="1"/>
        <v>1081.1999999999994</v>
      </c>
      <c r="D127">
        <v>0.56000000000000005</v>
      </c>
    </row>
    <row r="128" spans="1:4" x14ac:dyDescent="0.25">
      <c r="A128" s="5" t="s">
        <v>28</v>
      </c>
      <c r="B128">
        <v>2.8</v>
      </c>
      <c r="C128" s="5">
        <f t="shared" si="1"/>
        <v>1083.9999999999993</v>
      </c>
      <c r="D128">
        <v>0.39</v>
      </c>
    </row>
    <row r="129" spans="1:4" x14ac:dyDescent="0.25">
      <c r="A129" s="5" t="s">
        <v>169</v>
      </c>
      <c r="B129">
        <v>3.2</v>
      </c>
      <c r="C129" s="5">
        <f t="shared" si="1"/>
        <v>1087.1999999999994</v>
      </c>
      <c r="D129">
        <v>0.26</v>
      </c>
    </row>
    <row r="130" spans="1:4" x14ac:dyDescent="0.25">
      <c r="A130" s="5" t="s">
        <v>125</v>
      </c>
      <c r="B130">
        <v>2.8</v>
      </c>
      <c r="C130" s="5">
        <f t="shared" si="1"/>
        <v>1089.9999999999993</v>
      </c>
      <c r="D130">
        <v>0.28000000000000003</v>
      </c>
    </row>
    <row r="131" spans="1:4" x14ac:dyDescent="0.25">
      <c r="A131" s="5" t="s">
        <v>160</v>
      </c>
      <c r="B131">
        <v>2.8</v>
      </c>
      <c r="C131" s="5">
        <f t="shared" si="1"/>
        <v>1092.7999999999993</v>
      </c>
      <c r="D131">
        <v>0.19</v>
      </c>
    </row>
    <row r="132" spans="1:4" x14ac:dyDescent="0.25">
      <c r="A132" s="5" t="s">
        <v>140</v>
      </c>
      <c r="B132">
        <v>2.7</v>
      </c>
      <c r="C132" s="5">
        <f t="shared" ref="C132:C163" si="2">C131+B132</f>
        <v>1095.4999999999993</v>
      </c>
      <c r="D132">
        <v>0.18</v>
      </c>
    </row>
    <row r="133" spans="1:4" x14ac:dyDescent="0.25">
      <c r="A133" s="5" t="s">
        <v>46</v>
      </c>
      <c r="B133">
        <v>2.7</v>
      </c>
      <c r="C133" s="5">
        <f t="shared" si="2"/>
        <v>1098.1999999999994</v>
      </c>
      <c r="D133">
        <v>0.09</v>
      </c>
    </row>
    <row r="134" spans="1:4" x14ac:dyDescent="0.25">
      <c r="A134" s="5" t="s">
        <v>63</v>
      </c>
      <c r="B134">
        <v>2.7</v>
      </c>
      <c r="C134" s="5">
        <f t="shared" si="2"/>
        <v>1100.8999999999994</v>
      </c>
      <c r="D134">
        <v>-0.02</v>
      </c>
    </row>
    <row r="135" spans="1:4" x14ac:dyDescent="0.25">
      <c r="A135" s="5" t="s">
        <v>95</v>
      </c>
      <c r="B135">
        <v>2.8</v>
      </c>
      <c r="C135" s="5">
        <f t="shared" si="2"/>
        <v>1103.6999999999994</v>
      </c>
      <c r="D135">
        <v>-0.03</v>
      </c>
    </row>
    <row r="136" spans="1:4" x14ac:dyDescent="0.25">
      <c r="A136" s="5" t="s">
        <v>155</v>
      </c>
      <c r="B136">
        <v>2.9</v>
      </c>
      <c r="C136" s="5">
        <f t="shared" si="2"/>
        <v>1106.5999999999995</v>
      </c>
      <c r="D136">
        <v>0.02</v>
      </c>
    </row>
    <row r="137" spans="1:4" x14ac:dyDescent="0.25">
      <c r="A137" s="5" t="s">
        <v>144</v>
      </c>
      <c r="B137">
        <v>2.7</v>
      </c>
      <c r="C137" s="5">
        <f t="shared" si="2"/>
        <v>1109.2999999999995</v>
      </c>
      <c r="D137">
        <v>0.11</v>
      </c>
    </row>
    <row r="138" spans="1:4" x14ac:dyDescent="0.25">
      <c r="A138" s="5" t="s">
        <v>124</v>
      </c>
      <c r="B138">
        <v>2.9</v>
      </c>
      <c r="C138" s="5">
        <f t="shared" si="2"/>
        <v>1112.1999999999996</v>
      </c>
      <c r="D138">
        <v>0.21</v>
      </c>
    </row>
    <row r="139" spans="1:4" x14ac:dyDescent="0.25">
      <c r="A139" s="5" t="s">
        <v>82</v>
      </c>
      <c r="B139">
        <v>2.8</v>
      </c>
      <c r="C139" s="5">
        <f t="shared" si="2"/>
        <v>1114.9999999999995</v>
      </c>
      <c r="D139">
        <v>0.33</v>
      </c>
    </row>
    <row r="140" spans="1:4" x14ac:dyDescent="0.25">
      <c r="A140" s="5" t="s">
        <v>58</v>
      </c>
      <c r="B140">
        <v>2.7</v>
      </c>
      <c r="C140" s="5">
        <f t="shared" si="2"/>
        <v>1117.6999999999996</v>
      </c>
      <c r="D140">
        <v>0.43</v>
      </c>
    </row>
    <row r="141" spans="1:4" x14ac:dyDescent="0.25">
      <c r="A141" s="5" t="s">
        <v>102</v>
      </c>
      <c r="B141">
        <v>2.8</v>
      </c>
      <c r="C141" s="5">
        <f t="shared" si="2"/>
        <v>1120.4999999999995</v>
      </c>
      <c r="D141">
        <v>0.56999999999999995</v>
      </c>
    </row>
    <row r="142" spans="1:4" x14ac:dyDescent="0.25">
      <c r="A142" s="5" t="s">
        <v>154</v>
      </c>
      <c r="B142">
        <v>2.8</v>
      </c>
      <c r="C142" s="5">
        <f t="shared" si="2"/>
        <v>1123.2999999999995</v>
      </c>
      <c r="D142">
        <v>0.67</v>
      </c>
    </row>
    <row r="143" spans="1:4" x14ac:dyDescent="0.25">
      <c r="A143" s="5" t="s">
        <v>9</v>
      </c>
      <c r="B143">
        <v>2.7</v>
      </c>
      <c r="C143" s="5">
        <f t="shared" si="2"/>
        <v>1125.9999999999995</v>
      </c>
      <c r="D143">
        <v>0.77</v>
      </c>
    </row>
    <row r="144" spans="1:4" x14ac:dyDescent="0.25">
      <c r="A144" s="5" t="s">
        <v>91</v>
      </c>
      <c r="B144">
        <v>2.8</v>
      </c>
      <c r="C144" s="5">
        <f t="shared" si="2"/>
        <v>1128.7999999999995</v>
      </c>
      <c r="D144">
        <v>0.82</v>
      </c>
    </row>
    <row r="145" spans="1:4" x14ac:dyDescent="0.25">
      <c r="A145" s="5" t="s">
        <v>7</v>
      </c>
      <c r="B145">
        <v>2.8</v>
      </c>
      <c r="C145" s="5">
        <f t="shared" si="2"/>
        <v>1131.5999999999995</v>
      </c>
      <c r="D145">
        <v>0.88</v>
      </c>
    </row>
    <row r="146" spans="1:4" x14ac:dyDescent="0.25">
      <c r="A146" s="5" t="s">
        <v>132</v>
      </c>
      <c r="B146">
        <v>2.7</v>
      </c>
      <c r="C146" s="5">
        <f t="shared" si="2"/>
        <v>1134.2999999999995</v>
      </c>
      <c r="D146">
        <v>0.94</v>
      </c>
    </row>
    <row r="147" spans="1:4" x14ac:dyDescent="0.25">
      <c r="A147" s="5" t="s">
        <v>168</v>
      </c>
      <c r="B147">
        <v>2.7</v>
      </c>
      <c r="C147" s="5">
        <f t="shared" si="2"/>
        <v>1136.9999999999995</v>
      </c>
      <c r="D147">
        <v>1.01</v>
      </c>
    </row>
    <row r="148" spans="1:4" x14ac:dyDescent="0.25">
      <c r="A148" s="5" t="s">
        <v>170</v>
      </c>
      <c r="B148">
        <v>2.6</v>
      </c>
      <c r="C148" s="5">
        <f t="shared" si="2"/>
        <v>1139.5999999999995</v>
      </c>
      <c r="D148">
        <v>1.03</v>
      </c>
    </row>
    <row r="149" spans="1:4" x14ac:dyDescent="0.25">
      <c r="A149" s="5" t="s">
        <v>172</v>
      </c>
      <c r="B149">
        <v>2.7</v>
      </c>
      <c r="C149" s="5">
        <f t="shared" si="2"/>
        <v>1142.2999999999995</v>
      </c>
      <c r="D149">
        <v>1.07</v>
      </c>
    </row>
    <row r="150" spans="1:4" x14ac:dyDescent="0.25">
      <c r="A150" s="5" t="s">
        <v>166</v>
      </c>
      <c r="B150">
        <v>2.7</v>
      </c>
      <c r="C150" s="5">
        <f t="shared" si="2"/>
        <v>1144.9999999999995</v>
      </c>
      <c r="D150">
        <v>1.1200000000000001</v>
      </c>
    </row>
    <row r="151" spans="1:4" x14ac:dyDescent="0.25">
      <c r="A151" s="5" t="s">
        <v>204</v>
      </c>
      <c r="B151">
        <v>2.8</v>
      </c>
      <c r="C151" s="5">
        <f t="shared" si="2"/>
        <v>1147.7999999999995</v>
      </c>
      <c r="D151">
        <v>1.0900000000000001</v>
      </c>
    </row>
    <row r="152" spans="1:4" x14ac:dyDescent="0.25">
      <c r="A152" s="5" t="s">
        <v>202</v>
      </c>
      <c r="B152">
        <v>2.9</v>
      </c>
      <c r="C152" s="5">
        <f t="shared" si="2"/>
        <v>1150.6999999999996</v>
      </c>
      <c r="D152">
        <v>1.1399999999999999</v>
      </c>
    </row>
    <row r="153" spans="1:4" x14ac:dyDescent="0.25">
      <c r="A153" s="5" t="s">
        <v>205</v>
      </c>
      <c r="B153">
        <v>2.8</v>
      </c>
      <c r="C153" s="5">
        <f t="shared" si="2"/>
        <v>1153.4999999999995</v>
      </c>
      <c r="D153">
        <v>1.1599999999999999</v>
      </c>
    </row>
    <row r="154" spans="1:4" x14ac:dyDescent="0.25">
      <c r="A154" s="5" t="s">
        <v>206</v>
      </c>
      <c r="B154">
        <v>2.8</v>
      </c>
      <c r="C154" s="5">
        <f t="shared" si="2"/>
        <v>1156.2999999999995</v>
      </c>
      <c r="D154">
        <v>1.18</v>
      </c>
    </row>
    <row r="155" spans="1:4" x14ac:dyDescent="0.25">
      <c r="A155" s="5" t="s">
        <v>29</v>
      </c>
      <c r="B155">
        <v>2.7</v>
      </c>
      <c r="C155" s="5">
        <f t="shared" si="2"/>
        <v>1158.9999999999995</v>
      </c>
      <c r="D155">
        <v>1.27</v>
      </c>
    </row>
    <row r="156" spans="1:4" x14ac:dyDescent="0.25">
      <c r="A156" s="5" t="s">
        <v>301</v>
      </c>
      <c r="B156">
        <v>2.9</v>
      </c>
      <c r="C156" s="5">
        <f t="shared" si="2"/>
        <v>1161.8999999999996</v>
      </c>
      <c r="D156">
        <v>1.23</v>
      </c>
    </row>
    <row r="157" spans="1:4" x14ac:dyDescent="0.25">
      <c r="A157" s="5" t="s">
        <v>302</v>
      </c>
      <c r="B157">
        <v>2.9</v>
      </c>
      <c r="C157" s="5">
        <f t="shared" si="2"/>
        <v>1164.7999999999997</v>
      </c>
      <c r="D157">
        <v>1.25</v>
      </c>
    </row>
    <row r="158" spans="1:4" x14ac:dyDescent="0.25">
      <c r="A158" s="5" t="s">
        <v>303</v>
      </c>
      <c r="B158">
        <v>2.8</v>
      </c>
      <c r="C158" s="5">
        <f t="shared" si="2"/>
        <v>1167.5999999999997</v>
      </c>
      <c r="D158">
        <v>1.28</v>
      </c>
    </row>
    <row r="159" spans="1:4" x14ac:dyDescent="0.25">
      <c r="A159" s="5" t="s">
        <v>304</v>
      </c>
      <c r="B159">
        <v>2.8</v>
      </c>
      <c r="C159" s="5">
        <f t="shared" si="2"/>
        <v>1170.3999999999996</v>
      </c>
      <c r="D159">
        <v>1.29</v>
      </c>
    </row>
    <row r="160" spans="1:4" x14ac:dyDescent="0.25">
      <c r="A160" s="5" t="s">
        <v>59</v>
      </c>
      <c r="B160">
        <v>2.6</v>
      </c>
      <c r="C160" s="5">
        <f t="shared" si="2"/>
        <v>1172.9999999999995</v>
      </c>
      <c r="D160">
        <v>1.37</v>
      </c>
    </row>
    <row r="161" spans="1:4" x14ac:dyDescent="0.25">
      <c r="A161" s="5" t="s">
        <v>305</v>
      </c>
      <c r="B161">
        <v>2.8</v>
      </c>
      <c r="C161" s="5">
        <f t="shared" si="2"/>
        <v>1175.7999999999995</v>
      </c>
      <c r="D161">
        <v>1.34</v>
      </c>
    </row>
    <row r="162" spans="1:4" x14ac:dyDescent="0.25">
      <c r="A162" s="5" t="s">
        <v>203</v>
      </c>
      <c r="B162">
        <v>2.8</v>
      </c>
      <c r="C162" s="5">
        <f t="shared" si="2"/>
        <v>1178.5999999999995</v>
      </c>
      <c r="D162">
        <v>1.35</v>
      </c>
    </row>
    <row r="163" spans="1:4" x14ac:dyDescent="0.25">
      <c r="A163" s="5" t="s">
        <v>306</v>
      </c>
      <c r="B163">
        <v>2.7</v>
      </c>
      <c r="C163" s="5">
        <f t="shared" si="2"/>
        <v>1181.2999999999995</v>
      </c>
      <c r="D163">
        <v>1.37</v>
      </c>
    </row>
    <row r="164" spans="1:4" x14ac:dyDescent="0.25">
      <c r="A164" s="5"/>
    </row>
    <row r="165" spans="1:4" x14ac:dyDescent="0.25">
      <c r="A165" s="5"/>
    </row>
    <row r="166" spans="1:4" x14ac:dyDescent="0.25">
      <c r="A166" s="5"/>
    </row>
    <row r="167" spans="1:4" x14ac:dyDescent="0.25">
      <c r="A167" s="5"/>
    </row>
    <row r="168" spans="1:4" x14ac:dyDescent="0.25">
      <c r="A168" s="5"/>
    </row>
    <row r="169" spans="1:4" x14ac:dyDescent="0.25">
      <c r="A169" s="5"/>
    </row>
    <row r="170" spans="1:4" x14ac:dyDescent="0.25">
      <c r="A170" s="5"/>
    </row>
    <row r="171" spans="1:4" x14ac:dyDescent="0.25">
      <c r="A171" s="5"/>
    </row>
    <row r="172" spans="1:4" x14ac:dyDescent="0.25">
      <c r="A172" s="5"/>
    </row>
    <row r="173" spans="1:4" x14ac:dyDescent="0.25">
      <c r="A173" s="5"/>
    </row>
    <row r="174" spans="1:4" x14ac:dyDescent="0.25">
      <c r="A174" s="5"/>
    </row>
    <row r="175" spans="1:4" x14ac:dyDescent="0.25">
      <c r="A175" s="5"/>
    </row>
    <row r="176" spans="1:4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E32" sqref="E32"/>
    </sheetView>
  </sheetViews>
  <sheetFormatPr defaultRowHeight="15" x14ac:dyDescent="0.25"/>
  <cols>
    <col min="1" max="1" width="11.7109375" bestFit="1" customWidth="1"/>
  </cols>
  <sheetData>
    <row r="1" spans="1:8" ht="15.75" thickBot="1" x14ac:dyDescent="0.3"/>
    <row r="2" spans="1:8" s="5" customFormat="1" ht="15.75" thickBot="1" x14ac:dyDescent="0.3">
      <c r="A2" t="s">
        <v>316</v>
      </c>
      <c r="B2" s="14" t="s">
        <v>182</v>
      </c>
      <c r="C2" s="15" t="s">
        <v>184</v>
      </c>
      <c r="D2" s="15" t="s">
        <v>185</v>
      </c>
      <c r="E2" s="15" t="s">
        <v>186</v>
      </c>
      <c r="F2" s="15" t="s">
        <v>187</v>
      </c>
      <c r="G2" s="15" t="s">
        <v>188</v>
      </c>
      <c r="H2" s="16" t="s">
        <v>189</v>
      </c>
    </row>
    <row r="3" spans="1:8" s="5" customFormat="1" x14ac:dyDescent="0.25">
      <c r="A3" s="10" t="s">
        <v>313</v>
      </c>
      <c r="B3" s="18">
        <v>13390.029042129705</v>
      </c>
      <c r="C3" s="18">
        <v>13225.465365118958</v>
      </c>
      <c r="D3" s="18">
        <v>13996.185794653044</v>
      </c>
      <c r="E3" s="18">
        <v>13930.679241840802</v>
      </c>
      <c r="F3" s="18">
        <v>13787.634546966592</v>
      </c>
      <c r="G3" s="18">
        <v>14044.802284372538</v>
      </c>
      <c r="H3" s="18">
        <v>13740.870020171864</v>
      </c>
    </row>
    <row r="4" spans="1:8" s="5" customFormat="1" x14ac:dyDescent="0.25">
      <c r="A4" s="11" t="s">
        <v>314</v>
      </c>
      <c r="B4" s="17">
        <v>13639.261497666677</v>
      </c>
      <c r="C4" s="17">
        <v>12738.816462431083</v>
      </c>
      <c r="D4" s="17">
        <v>13812.81400468794</v>
      </c>
      <c r="E4" s="17">
        <v>13953.171277373616</v>
      </c>
      <c r="F4" s="17">
        <v>13891.420088246619</v>
      </c>
      <c r="G4" s="17">
        <v>13958.214539475053</v>
      </c>
      <c r="H4" s="17">
        <v>14001.494296907371</v>
      </c>
    </row>
    <row r="5" spans="1:8" s="5" customFormat="1" x14ac:dyDescent="0.25">
      <c r="A5" s="12" t="s">
        <v>312</v>
      </c>
      <c r="B5" s="13">
        <f>B4/B3</f>
        <v>1.0186132871521638</v>
      </c>
      <c r="C5" s="13">
        <f t="shared" ref="C5:H5" si="0">C4/C3</f>
        <v>0.96320364620428633</v>
      </c>
      <c r="D5" s="13">
        <f t="shared" si="0"/>
        <v>0.98689844557256756</v>
      </c>
      <c r="E5" s="13">
        <f t="shared" si="0"/>
        <v>1.0016145684745406</v>
      </c>
      <c r="F5" s="13">
        <f t="shared" si="0"/>
        <v>1.0075274363362685</v>
      </c>
      <c r="G5" s="13">
        <f t="shared" si="0"/>
        <v>0.9938348904353157</v>
      </c>
      <c r="H5" s="13">
        <f t="shared" si="0"/>
        <v>1.0189670869714149</v>
      </c>
    </row>
    <row r="6" spans="1:8" s="5" customFormat="1" ht="15.75" thickBot="1" x14ac:dyDescent="0.3"/>
    <row r="7" spans="1:8" ht="15.75" thickBot="1" x14ac:dyDescent="0.3">
      <c r="A7" t="s">
        <v>315</v>
      </c>
      <c r="B7" s="14" t="s">
        <v>182</v>
      </c>
      <c r="C7" s="15" t="s">
        <v>184</v>
      </c>
      <c r="D7" s="15" t="s">
        <v>185</v>
      </c>
      <c r="E7" s="15" t="s">
        <v>186</v>
      </c>
      <c r="F7" s="15" t="s">
        <v>187</v>
      </c>
      <c r="G7" s="15" t="s">
        <v>188</v>
      </c>
      <c r="H7" s="16" t="s">
        <v>189</v>
      </c>
    </row>
    <row r="8" spans="1:8" x14ac:dyDescent="0.25">
      <c r="A8" s="10" t="s">
        <v>313</v>
      </c>
      <c r="B8" s="17">
        <v>14814.595017399672</v>
      </c>
      <c r="C8" s="17">
        <v>13668.359060173445</v>
      </c>
      <c r="D8" s="17">
        <v>13464.168938126488</v>
      </c>
      <c r="E8" s="17">
        <v>12985.348261088211</v>
      </c>
      <c r="F8" s="17">
        <v>13314.528283026302</v>
      </c>
      <c r="G8" s="17">
        <v>12446.746190786056</v>
      </c>
      <c r="H8" s="17">
        <v>12620.82160598263</v>
      </c>
    </row>
    <row r="9" spans="1:8" x14ac:dyDescent="0.25">
      <c r="A9" s="11" t="s">
        <v>314</v>
      </c>
      <c r="B9" s="17">
        <v>14030.172433576425</v>
      </c>
      <c r="C9" s="17">
        <v>12976.449795062677</v>
      </c>
      <c r="D9" s="17">
        <v>13152.031490716474</v>
      </c>
      <c r="E9" s="17">
        <v>13131.055812777346</v>
      </c>
      <c r="F9" s="17">
        <v>13389.395625466823</v>
      </c>
      <c r="G9" s="17">
        <v>12377.353938575403</v>
      </c>
      <c r="H9" s="17">
        <v>12821.19782692839</v>
      </c>
    </row>
    <row r="10" spans="1:8" x14ac:dyDescent="0.25">
      <c r="A10" s="12" t="s">
        <v>312</v>
      </c>
      <c r="B10" s="13">
        <v>0.94705069001873177</v>
      </c>
      <c r="C10" s="13">
        <v>0.94937876141058974</v>
      </c>
      <c r="D10" s="13">
        <v>0.97681717684586278</v>
      </c>
      <c r="E10" s="13">
        <v>1.0112209198212851</v>
      </c>
      <c r="F10" s="13">
        <v>1.0056229812163877</v>
      </c>
      <c r="G10" s="13">
        <v>0.99442486806214281</v>
      </c>
      <c r="H10" s="13">
        <v>1.015876638399736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Raw Data</vt:lpstr>
      <vt:lpstr>Calibration</vt:lpstr>
      <vt:lpstr>Calculation</vt:lpstr>
      <vt:lpstr>Table</vt:lpstr>
      <vt:lpstr>pH vs vol</vt:lpstr>
      <vt:lpstr>Comparison Cycle 1 and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Tusaar 3</dc:creator>
  <cp:lastModifiedBy>Dean</cp:lastModifiedBy>
  <dcterms:created xsi:type="dcterms:W3CDTF">2016-04-13T16:25:24Z</dcterms:created>
  <dcterms:modified xsi:type="dcterms:W3CDTF">2016-05-24T22:42:30Z</dcterms:modified>
</cp:coreProperties>
</file>